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6"/>
  <workbookPr/>
  <mc:AlternateContent xmlns:mc="http://schemas.openxmlformats.org/markup-compatibility/2006">
    <mc:Choice Requires="x15">
      <x15ac:absPath xmlns:x15ac="http://schemas.microsoft.com/office/spreadsheetml/2010/11/ac" url="/Users/TeaganHolmes/Desktop/"/>
    </mc:Choice>
  </mc:AlternateContent>
  <xr:revisionPtr revIDLastSave="0" documentId="8_{7D6CBF7F-86C8-CB42-B820-10518ADFE1FB}" xr6:coauthVersionLast="47" xr6:coauthVersionMax="47" xr10:uidLastSave="{00000000-0000-0000-0000-000000000000}"/>
  <bookViews>
    <workbookView xWindow="0" yWindow="500" windowWidth="29040" windowHeight="18240" xr2:uid="{00000000-000D-0000-FFFF-FFFF00000000}"/>
  </bookViews>
  <sheets>
    <sheet name="MCAC Monthly Total" sheetId="1" r:id="rId1"/>
    <sheet name="MCAC Monthly Pct " sheetId="2" r:id="rId2"/>
  </sheets>
  <definedNames>
    <definedName name="_xlnm.Print_Area" localSheetId="1">'MCAC Monthly Pct '!$A$2:$Y$17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2" l="1"/>
  <c r="O4" i="2"/>
  <c r="N5" i="2"/>
  <c r="O5" i="2"/>
  <c r="N6" i="2"/>
  <c r="O6" i="2"/>
  <c r="N7" i="2"/>
  <c r="N15" i="2" s="1"/>
  <c r="O7" i="2"/>
  <c r="O15" i="2" s="1"/>
  <c r="N8" i="2"/>
  <c r="O8" i="2"/>
  <c r="N9" i="2"/>
  <c r="O9" i="2"/>
  <c r="N10" i="2"/>
  <c r="O10" i="2"/>
  <c r="N11" i="2"/>
  <c r="O11" i="2"/>
  <c r="N12" i="2"/>
  <c r="O12" i="2"/>
  <c r="N13" i="2"/>
  <c r="O13" i="2"/>
  <c r="O15" i="1"/>
  <c r="N15" i="1"/>
  <c r="N17" i="1" s="1"/>
  <c r="L4" i="2"/>
  <c r="M4" i="2"/>
  <c r="L5" i="2"/>
  <c r="M5" i="2"/>
  <c r="L6" i="2"/>
  <c r="M6" i="2"/>
  <c r="L7" i="2"/>
  <c r="M7" i="2"/>
  <c r="M15" i="2" s="1"/>
  <c r="L8" i="2"/>
  <c r="M8" i="2"/>
  <c r="L9" i="2"/>
  <c r="M9" i="2"/>
  <c r="L10" i="2"/>
  <c r="M10" i="2"/>
  <c r="L11" i="2"/>
  <c r="M11" i="2"/>
  <c r="L12" i="2"/>
  <c r="M12" i="2"/>
  <c r="L13" i="2"/>
  <c r="M13" i="2"/>
  <c r="L15" i="2"/>
  <c r="M15" i="1"/>
  <c r="L15" i="1"/>
  <c r="L17" i="1" s="1"/>
  <c r="J4" i="2"/>
  <c r="K4" i="2"/>
  <c r="J5" i="2"/>
  <c r="K5" i="2"/>
  <c r="J6" i="2"/>
  <c r="K6" i="2"/>
  <c r="J7" i="2"/>
  <c r="J15" i="2" s="1"/>
  <c r="K7" i="2"/>
  <c r="K15" i="2" s="1"/>
  <c r="J8" i="2"/>
  <c r="K8" i="2"/>
  <c r="J9" i="2"/>
  <c r="K9" i="2"/>
  <c r="J10" i="2"/>
  <c r="K10" i="2"/>
  <c r="J11" i="2"/>
  <c r="K11" i="2"/>
  <c r="J12" i="2"/>
  <c r="K12" i="2"/>
  <c r="J13" i="2"/>
  <c r="K13" i="2"/>
  <c r="J17" i="1"/>
  <c r="K15" i="1"/>
  <c r="J15" i="1"/>
  <c r="H4" i="2"/>
  <c r="I4" i="2"/>
  <c r="H5" i="2"/>
  <c r="H15" i="2" s="1"/>
  <c r="I5" i="2"/>
  <c r="H6" i="2"/>
  <c r="I6" i="2"/>
  <c r="H7" i="2"/>
  <c r="I7" i="2"/>
  <c r="I15" i="2" s="1"/>
  <c r="H8" i="2"/>
  <c r="I8" i="2"/>
  <c r="H9" i="2"/>
  <c r="I9" i="2"/>
  <c r="H10" i="2"/>
  <c r="I10" i="2"/>
  <c r="H11" i="2"/>
  <c r="I11" i="2"/>
  <c r="H12" i="2"/>
  <c r="I12" i="2"/>
  <c r="H13" i="2"/>
  <c r="I13" i="2"/>
  <c r="I15" i="1"/>
  <c r="H15" i="1"/>
  <c r="H17" i="1" s="1"/>
  <c r="F4" i="2"/>
  <c r="G4" i="2"/>
  <c r="G15" i="2" s="1"/>
  <c r="F5" i="2"/>
  <c r="G5" i="2"/>
  <c r="F6" i="2"/>
  <c r="F15" i="2" s="1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G15" i="1"/>
  <c r="F15" i="1"/>
  <c r="F17" i="1" s="1"/>
  <c r="E15" i="1"/>
  <c r="D15" i="1"/>
  <c r="D17" i="1" s="1"/>
  <c r="E13" i="2" l="1"/>
  <c r="E12" i="2"/>
  <c r="E11" i="2"/>
  <c r="E10" i="2"/>
  <c r="E9" i="2"/>
  <c r="E8" i="2"/>
  <c r="E7" i="2"/>
  <c r="E6" i="2"/>
  <c r="E5" i="2"/>
  <c r="E4" i="2"/>
  <c r="D13" i="2"/>
  <c r="D12" i="2"/>
  <c r="D11" i="2"/>
  <c r="D10" i="2"/>
  <c r="D9" i="2"/>
  <c r="D8" i="2"/>
  <c r="D7" i="2"/>
  <c r="D6" i="2"/>
  <c r="D5" i="2"/>
  <c r="D4" i="2"/>
  <c r="E15" i="2" l="1"/>
  <c r="D15" i="2"/>
  <c r="C15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4" i="2" l="1"/>
  <c r="C12" i="2"/>
  <c r="C8" i="2"/>
  <c r="C9" i="2"/>
  <c r="C5" i="2"/>
  <c r="C6" i="2"/>
  <c r="C7" i="2"/>
  <c r="C11" i="2"/>
  <c r="C13" i="2"/>
  <c r="C10" i="2"/>
  <c r="B15" i="1"/>
  <c r="B17" i="1" s="1"/>
  <c r="C15" i="2" l="1"/>
  <c r="B10" i="2"/>
  <c r="B6" i="2"/>
  <c r="B9" i="2"/>
  <c r="B5" i="2"/>
  <c r="B8" i="2"/>
  <c r="B11" i="2"/>
  <c r="B13" i="2"/>
  <c r="B12" i="2"/>
  <c r="B7" i="2"/>
  <c r="B4" i="2"/>
  <c r="B15" i="2" l="1"/>
</calcChain>
</file>

<file path=xl/sharedStrings.xml><?xml version="1.0" encoding="utf-8"?>
<sst xmlns="http://schemas.openxmlformats.org/spreadsheetml/2006/main" count="95" uniqueCount="23">
  <si>
    <t>YTD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</si>
  <si>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</si>
  <si>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</si>
  <si>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</si>
  <si>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</si>
  <si>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</si>
  <si>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</si>
  <si>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</si>
  <si>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</si>
  <si>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</si>
  <si>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Arr</t>
  </si>
  <si>
    <t>Dep</t>
  </si>
  <si>
    <t>04L</t>
  </si>
  <si>
    <t>04R</t>
  </si>
  <si>
    <t>15R</t>
  </si>
  <si>
    <t>22L</t>
  </si>
  <si>
    <t>22R</t>
  </si>
  <si>
    <t>33L</t>
  </si>
  <si>
    <t>Total</t>
  </si>
  <si>
    <t>October</t>
  </si>
  <si>
    <t>November</t>
  </si>
  <si>
    <t>December</t>
  </si>
  <si>
    <t>2025 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</si>
</sst>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">
    <xf numFmtId="0" fontId="0" fillId="0" borderId="0" xfId="0"/>
    <xf numFmtId="0" fontId="3" fillId="0" borderId="0" xfId="1" applyFont="1" applyAlignment="1">
      <alignment horizontal="left"/>
    </xf>
    <xf numFmtId="0" fontId="5" fillId="0" borderId="0" xfId="0" applyFont="1"/>
    <xf numFmtId="0" fontId="3" fillId="0" borderId="0" xfId="1" applyFont="1"/>
    <xf numFmtId="0" fontId="3" fillId="0" borderId="0" xfId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3" fillId="0" borderId="0" xfId="1" applyFont="1" applyAlignment="1">
      <alignment horizontal="centerContinuous"/>
    </xf>
    <xf numFmtId="0" fontId="1" fillId="0" borderId="0" xfId="1" applyAlignment="1">
      <alignment horizontal="center"/>
    </xf>
    <xf numFmtId="3" fontId="1" fillId="0" borderId="0" xfId="1" applyNumberFormat="1"/>
    <xf numFmtId="3" fontId="1" fillId="0" borderId="0" xfId="0" applyNumberFormat="1" applyFont="1"/>
    <xf numFmtId="3" fontId="2" fillId="0" borderId="0" xfId="2" applyNumberFormat="1"/>
    <xf numFmtId="3" fontId="1" fillId="0" borderId="0" xfId="0" applyNumberFormat="1" applyFont="1" applyAlignment="1">
      <alignment horizontal="right"/>
    </xf>
    <xf numFmtId="3" fontId="2" fillId="0" borderId="0" xfId="2" applyNumberFormat="1" applyAlignment="1">
      <alignment horizontal="right"/>
    </xf>
    <xf numFmtId="3" fontId="4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2" fillId="0" borderId="0" xfId="0" applyFont="1"/>
    <xf numFmtId="3" fontId="1" fillId="0" borderId="0" xfId="1" applyNumberFormat="1" applyAlignment="1">
      <alignment horizontal="right"/>
    </xf>
    <xf numFmtId="0" fontId="6" fillId="0" borderId="0" xfId="0" applyFont="1"/>
    <xf numFmtId="3" fontId="1" fillId="0" borderId="0" xfId="1" applyNumberFormat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_JETRWuse_New20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"/>
  <sheetViews>
    <sheetView tabSelected="1" zoomScaleNormal="100" workbookViewId="0">
      <selection activeCell="P4" sqref="P4"/>
    </sheetView>
  </sheetViews>
  <sheetFormatPr baseColWidth="10" defaultColWidth="8.83203125" defaultRowHeight="15" x14ac:dyDescent="0.2"/>
  <sheetData>
    <row r="1" spans="1:27" x14ac:dyDescent="0.2">
      <c r="R1" s="20"/>
    </row>
    <row r="2" spans="1:27" x14ac:dyDescent="0.2">
      <c r="A2" s="3" t="s">
        <v>22</v>
      </c>
      <c r="B2" s="4" t="s">
        <v>0</v>
      </c>
      <c r="C2" s="4"/>
      <c r="D2" s="4" t="s">
        <v>1</v>
      </c>
      <c r="E2" s="4"/>
      <c r="F2" s="4" t="s">
        <v>2</v>
      </c>
      <c r="G2" s="4"/>
      <c r="H2" s="4" t="s">
        <v>3</v>
      </c>
      <c r="I2" s="4"/>
      <c r="J2" s="4" t="s">
        <v>4</v>
      </c>
      <c r="K2" s="4"/>
      <c r="L2" s="4" t="s">
        <v>5</v>
      </c>
      <c r="M2" s="4"/>
      <c r="N2" s="4" t="s">
        <v>6</v>
      </c>
      <c r="O2" s="4"/>
      <c r="P2" s="4" t="s">
        <v>7</v>
      </c>
      <c r="Q2" s="4"/>
      <c r="R2" s="4" t="s">
        <v>8</v>
      </c>
      <c r="S2" s="5"/>
      <c r="T2" s="4" t="s">
        <v>9</v>
      </c>
      <c r="U2" s="5"/>
      <c r="V2" s="4" t="s">
        <v>19</v>
      </c>
      <c r="W2" s="5"/>
      <c r="X2" s="4" t="s">
        <v>20</v>
      </c>
      <c r="Y2" s="6"/>
      <c r="Z2" s="7" t="s">
        <v>21</v>
      </c>
      <c r="AA2" s="5"/>
    </row>
    <row r="3" spans="1:27" x14ac:dyDescent="0.2">
      <c r="A3" s="3"/>
      <c r="B3" s="8" t="s">
        <v>10</v>
      </c>
      <c r="C3" s="8" t="s">
        <v>11</v>
      </c>
      <c r="D3" s="8" t="s">
        <v>10</v>
      </c>
      <c r="E3" s="8" t="s">
        <v>11</v>
      </c>
      <c r="F3" s="8" t="s">
        <v>10</v>
      </c>
      <c r="G3" s="8" t="s">
        <v>11</v>
      </c>
      <c r="H3" s="8" t="s">
        <v>10</v>
      </c>
      <c r="I3" s="8" t="s">
        <v>11</v>
      </c>
      <c r="J3" s="8" t="s">
        <v>10</v>
      </c>
      <c r="K3" s="8" t="s">
        <v>11</v>
      </c>
      <c r="L3" s="8" t="s">
        <v>10</v>
      </c>
      <c r="M3" s="8" t="s">
        <v>11</v>
      </c>
      <c r="N3" s="8" t="s">
        <v>10</v>
      </c>
      <c r="O3" s="8" t="s">
        <v>11</v>
      </c>
      <c r="P3" s="8" t="s">
        <v>10</v>
      </c>
      <c r="Q3" s="8" t="s">
        <v>11</v>
      </c>
      <c r="R3" s="8" t="s">
        <v>10</v>
      </c>
      <c r="S3" s="8" t="s">
        <v>11</v>
      </c>
      <c r="T3" s="8" t="s">
        <v>10</v>
      </c>
      <c r="U3" s="8" t="s">
        <v>11</v>
      </c>
      <c r="V3" s="8" t="s">
        <v>10</v>
      </c>
      <c r="W3" s="8" t="s">
        <v>11</v>
      </c>
      <c r="X3" s="8" t="s">
        <v>10</v>
      </c>
      <c r="Y3" s="8" t="s">
        <v>11</v>
      </c>
      <c r="Z3" s="8" t="s">
        <v>10</v>
      </c>
      <c r="AA3" s="8" t="s">
        <v>11</v>
      </c>
    </row>
    <row r="4" spans="1:27" x14ac:dyDescent="0.2">
      <c r="A4" s="1" t="s">
        <v>12</v>
      </c>
      <c r="B4" s="9">
        <f>P4+L4+N4+J4+F4+D4+H4+V4+X4+Z4+R4+T4</f>
        <v>2077</v>
      </c>
      <c r="C4" s="9">
        <f>Q4+M4+O4+K4+G4+E4+I4+W4+Y4+AA4+S4+U4</f>
        <v>0</v>
      </c>
      <c r="D4" s="10">
        <v>30</v>
      </c>
      <c r="E4" s="9">
        <v>0</v>
      </c>
      <c r="F4" s="10">
        <v>150</v>
      </c>
      <c r="G4" s="11">
        <v>0</v>
      </c>
      <c r="H4" s="12">
        <v>458</v>
      </c>
      <c r="I4" s="13">
        <v>0</v>
      </c>
      <c r="J4" s="12">
        <v>405</v>
      </c>
      <c r="K4" s="19">
        <v>0</v>
      </c>
      <c r="L4" s="10">
        <v>392</v>
      </c>
      <c r="M4" s="11">
        <v>0</v>
      </c>
      <c r="N4" s="10">
        <v>642</v>
      </c>
      <c r="O4" s="13">
        <v>0</v>
      </c>
      <c r="P4" s="10"/>
      <c r="Q4" s="9"/>
      <c r="R4" s="13"/>
      <c r="S4" s="13"/>
      <c r="T4" s="10"/>
      <c r="U4" s="9"/>
      <c r="V4" s="12"/>
      <c r="W4" s="19"/>
      <c r="X4" s="12"/>
      <c r="Y4" s="9"/>
      <c r="Z4" s="10"/>
      <c r="AA4" s="19"/>
    </row>
    <row r="5" spans="1:27" x14ac:dyDescent="0.2">
      <c r="A5" s="1" t="s">
        <v>13</v>
      </c>
      <c r="B5" s="9">
        <f>P5+L5+N5+J5+F5+D5+H5+V5+Z5+R5+T5+X5</f>
        <v>25840</v>
      </c>
      <c r="C5" s="9">
        <f>Q5+M5+O5+K5+G5+E5+I5+W5+AA5+S5+U5+Y5</f>
        <v>2598</v>
      </c>
      <c r="D5" s="10">
        <v>918</v>
      </c>
      <c r="E5" s="11">
        <v>105</v>
      </c>
      <c r="F5" s="10">
        <v>2051</v>
      </c>
      <c r="G5" s="10">
        <v>352</v>
      </c>
      <c r="H5" s="10">
        <v>3806</v>
      </c>
      <c r="I5" s="10">
        <v>322</v>
      </c>
      <c r="J5" s="10">
        <v>4852</v>
      </c>
      <c r="K5" s="12">
        <v>483</v>
      </c>
      <c r="L5" s="10">
        <v>6698</v>
      </c>
      <c r="M5" s="11">
        <v>477</v>
      </c>
      <c r="N5" s="10">
        <v>7515</v>
      </c>
      <c r="O5" s="11">
        <v>859</v>
      </c>
      <c r="P5" s="10"/>
      <c r="Q5" s="10"/>
      <c r="R5" s="12"/>
      <c r="S5" s="12"/>
      <c r="T5" s="10"/>
      <c r="U5" s="10"/>
      <c r="V5" s="12"/>
      <c r="W5" s="13"/>
      <c r="X5" s="12"/>
      <c r="Y5" s="18"/>
      <c r="Z5" s="10"/>
      <c r="AA5" s="12"/>
    </row>
    <row r="6" spans="1:27" x14ac:dyDescent="0.2">
      <c r="A6" s="1">
        <v>9</v>
      </c>
      <c r="B6" s="9">
        <f>P6+L6+N6+J6+F6+D6+H6+V6+X6+Z6+R6+T6</f>
        <v>0</v>
      </c>
      <c r="C6" s="9">
        <f>Q6+M6+O6+K6+G6+E6+I6+W6+Y6+AA6+S6+U6</f>
        <v>24650</v>
      </c>
      <c r="D6" s="9">
        <v>0</v>
      </c>
      <c r="E6" s="10">
        <v>797</v>
      </c>
      <c r="F6" s="9">
        <v>0</v>
      </c>
      <c r="G6" s="10">
        <v>1833</v>
      </c>
      <c r="H6" s="19">
        <v>0</v>
      </c>
      <c r="I6" s="10">
        <v>3969</v>
      </c>
      <c r="J6" s="19">
        <v>0</v>
      </c>
      <c r="K6" s="12">
        <v>4655</v>
      </c>
      <c r="L6" s="11">
        <v>0</v>
      </c>
      <c r="M6" s="10">
        <v>6414</v>
      </c>
      <c r="N6" s="13">
        <v>0</v>
      </c>
      <c r="O6" s="10">
        <v>6982</v>
      </c>
      <c r="P6" s="9"/>
      <c r="Q6" s="10"/>
      <c r="R6" s="19"/>
      <c r="S6" s="12"/>
      <c r="T6" s="9"/>
      <c r="U6" s="10"/>
      <c r="V6" s="19"/>
      <c r="W6" s="12"/>
      <c r="X6" s="19"/>
      <c r="Y6" s="10"/>
      <c r="Z6" s="9"/>
      <c r="AA6" s="12"/>
    </row>
    <row r="7" spans="1:27" x14ac:dyDescent="0.2">
      <c r="A7" s="1">
        <v>14</v>
      </c>
      <c r="B7" s="9">
        <f t="shared" ref="B7:C13" si="0">P7+L7+N7+J7+F7+D7+H7+V7+X7+Z7+R7+T7</f>
        <v>0</v>
      </c>
      <c r="C7" s="9">
        <f t="shared" si="0"/>
        <v>0</v>
      </c>
      <c r="D7" s="9">
        <v>0</v>
      </c>
      <c r="E7" s="9">
        <v>0</v>
      </c>
      <c r="F7" s="9">
        <v>0</v>
      </c>
      <c r="G7" s="9">
        <v>0</v>
      </c>
      <c r="H7" s="19">
        <v>0</v>
      </c>
      <c r="I7" s="19">
        <v>0</v>
      </c>
      <c r="J7" s="19">
        <v>0</v>
      </c>
      <c r="K7" s="19">
        <v>0</v>
      </c>
      <c r="L7" s="11">
        <v>0</v>
      </c>
      <c r="M7" s="11">
        <v>0</v>
      </c>
      <c r="N7" s="13">
        <v>0</v>
      </c>
      <c r="O7" s="11">
        <v>0</v>
      </c>
      <c r="P7" s="9"/>
      <c r="Q7" s="9"/>
      <c r="R7" s="19"/>
      <c r="S7" s="19"/>
      <c r="T7" s="9"/>
      <c r="U7" s="11"/>
      <c r="V7" s="19"/>
      <c r="W7" s="13"/>
      <c r="X7" s="19"/>
      <c r="Y7" s="11"/>
      <c r="Z7" s="9"/>
      <c r="AA7" s="19"/>
    </row>
    <row r="8" spans="1:27" x14ac:dyDescent="0.2">
      <c r="A8" s="1" t="s">
        <v>14</v>
      </c>
      <c r="B8" s="9">
        <f t="shared" si="0"/>
        <v>243</v>
      </c>
      <c r="C8" s="9">
        <f t="shared" si="0"/>
        <v>3684</v>
      </c>
      <c r="D8" s="10">
        <v>0</v>
      </c>
      <c r="E8" s="9">
        <v>305</v>
      </c>
      <c r="F8" s="10">
        <v>117</v>
      </c>
      <c r="G8" s="11">
        <v>311</v>
      </c>
      <c r="H8" s="12">
        <v>23</v>
      </c>
      <c r="I8" s="13">
        <v>478</v>
      </c>
      <c r="J8" s="12">
        <v>0</v>
      </c>
      <c r="K8" s="12">
        <v>548</v>
      </c>
      <c r="L8" s="11">
        <v>74</v>
      </c>
      <c r="M8" s="10">
        <v>1030</v>
      </c>
      <c r="N8" s="13">
        <v>29</v>
      </c>
      <c r="O8" s="14">
        <v>1012</v>
      </c>
      <c r="P8" s="10"/>
      <c r="Q8" s="10"/>
      <c r="R8" s="13"/>
      <c r="S8" s="13"/>
      <c r="T8" s="10"/>
      <c r="U8" s="10"/>
      <c r="V8" s="13"/>
      <c r="W8" s="12"/>
      <c r="X8" s="12"/>
      <c r="Y8" s="10"/>
      <c r="Z8" s="10"/>
      <c r="AA8" s="12"/>
    </row>
    <row r="9" spans="1:27" x14ac:dyDescent="0.2">
      <c r="A9" s="1" t="s">
        <v>15</v>
      </c>
      <c r="B9" s="9">
        <f t="shared" si="0"/>
        <v>24303</v>
      </c>
      <c r="C9" s="9">
        <f t="shared" si="0"/>
        <v>877</v>
      </c>
      <c r="D9" s="10">
        <v>3403</v>
      </c>
      <c r="E9" s="10">
        <v>113</v>
      </c>
      <c r="F9" s="10">
        <v>3213</v>
      </c>
      <c r="G9" s="10">
        <v>101</v>
      </c>
      <c r="H9" s="10">
        <v>4883</v>
      </c>
      <c r="I9" s="13">
        <v>118</v>
      </c>
      <c r="J9" s="10">
        <v>4197</v>
      </c>
      <c r="K9" s="12">
        <v>143</v>
      </c>
      <c r="L9" s="10">
        <v>4442</v>
      </c>
      <c r="M9" s="11">
        <v>182</v>
      </c>
      <c r="N9" s="10">
        <v>4165</v>
      </c>
      <c r="O9" s="11">
        <v>220</v>
      </c>
      <c r="P9" s="10"/>
      <c r="Q9" s="10"/>
      <c r="R9" s="12"/>
      <c r="S9" s="13"/>
      <c r="T9" s="10"/>
      <c r="U9" s="11"/>
      <c r="V9" s="12"/>
      <c r="W9" s="13"/>
      <c r="X9" s="12"/>
      <c r="Y9" s="11"/>
      <c r="Z9" s="10"/>
      <c r="AA9" s="12"/>
    </row>
    <row r="10" spans="1:27" x14ac:dyDescent="0.2">
      <c r="A10" s="1" t="s">
        <v>16</v>
      </c>
      <c r="B10" s="9">
        <f t="shared" si="0"/>
        <v>5</v>
      </c>
      <c r="C10" s="9">
        <f t="shared" si="0"/>
        <v>23492</v>
      </c>
      <c r="D10" s="11">
        <v>1</v>
      </c>
      <c r="E10" s="10">
        <v>3305</v>
      </c>
      <c r="F10" s="11">
        <v>2</v>
      </c>
      <c r="G10" s="10">
        <v>3191</v>
      </c>
      <c r="H10" s="13">
        <v>1</v>
      </c>
      <c r="I10" s="10">
        <v>5119</v>
      </c>
      <c r="J10" s="19">
        <v>0</v>
      </c>
      <c r="K10" s="12">
        <v>4218</v>
      </c>
      <c r="L10" s="11">
        <v>1</v>
      </c>
      <c r="M10" s="10">
        <v>3779</v>
      </c>
      <c r="N10" s="11">
        <v>0</v>
      </c>
      <c r="O10" s="10">
        <v>3880</v>
      </c>
      <c r="P10" s="11"/>
      <c r="Q10" s="10"/>
      <c r="R10" s="13"/>
      <c r="S10" s="12"/>
      <c r="T10" s="11"/>
      <c r="U10" s="10"/>
      <c r="V10" s="13"/>
      <c r="W10" s="12"/>
      <c r="X10" s="19"/>
      <c r="Y10" s="10"/>
      <c r="Z10" s="11"/>
      <c r="AA10" s="12"/>
    </row>
    <row r="11" spans="1:27" x14ac:dyDescent="0.2">
      <c r="A11" s="1">
        <v>27</v>
      </c>
      <c r="B11" s="9">
        <f t="shared" si="0"/>
        <v>21765</v>
      </c>
      <c r="C11" s="9">
        <f t="shared" si="0"/>
        <v>13012</v>
      </c>
      <c r="D11" s="10">
        <v>5342</v>
      </c>
      <c r="E11" s="10">
        <v>2888</v>
      </c>
      <c r="F11" s="10">
        <v>4149</v>
      </c>
      <c r="G11" s="10">
        <v>2712</v>
      </c>
      <c r="H11" s="10">
        <v>3887</v>
      </c>
      <c r="I11" s="10">
        <v>1995</v>
      </c>
      <c r="J11" s="10">
        <v>3731</v>
      </c>
      <c r="K11" s="12">
        <v>2325</v>
      </c>
      <c r="L11" s="10">
        <v>2357</v>
      </c>
      <c r="M11" s="10">
        <v>1961</v>
      </c>
      <c r="N11" s="10">
        <v>2299</v>
      </c>
      <c r="O11" s="10">
        <v>1131</v>
      </c>
      <c r="P11" s="10"/>
      <c r="Q11" s="10"/>
      <c r="R11" s="12"/>
      <c r="S11" s="12"/>
      <c r="T11" s="10"/>
      <c r="U11" s="10"/>
      <c r="V11" s="12"/>
      <c r="W11" s="12"/>
      <c r="X11" s="12"/>
      <c r="Y11" s="10"/>
      <c r="Z11" s="10"/>
      <c r="AA11" s="12"/>
    </row>
    <row r="12" spans="1:27" x14ac:dyDescent="0.2">
      <c r="A12" s="1" t="s">
        <v>17</v>
      </c>
      <c r="B12" s="9">
        <f t="shared" si="0"/>
        <v>14414</v>
      </c>
      <c r="C12" s="9">
        <f t="shared" si="0"/>
        <v>22781</v>
      </c>
      <c r="D12" s="10">
        <v>3156</v>
      </c>
      <c r="E12" s="10">
        <v>5951</v>
      </c>
      <c r="F12" s="10">
        <v>2837</v>
      </c>
      <c r="G12" s="10">
        <v>4470</v>
      </c>
      <c r="H12" s="10">
        <v>2312</v>
      </c>
      <c r="I12" s="10">
        <v>3814</v>
      </c>
      <c r="J12" s="12">
        <v>2569</v>
      </c>
      <c r="K12" s="12">
        <v>3912</v>
      </c>
      <c r="L12" s="10">
        <v>2180</v>
      </c>
      <c r="M12" s="10">
        <v>2513</v>
      </c>
      <c r="N12" s="10">
        <v>1360</v>
      </c>
      <c r="O12" s="10">
        <v>2121</v>
      </c>
      <c r="P12" s="10"/>
      <c r="Q12" s="10"/>
      <c r="R12" s="12"/>
      <c r="S12" s="12"/>
      <c r="T12" s="10"/>
      <c r="U12" s="10"/>
      <c r="V12" s="12"/>
      <c r="W12" s="12"/>
      <c r="X12" s="12"/>
      <c r="Y12" s="10"/>
      <c r="Z12" s="10"/>
      <c r="AA12" s="12"/>
    </row>
    <row r="13" spans="1:27" x14ac:dyDescent="0.2">
      <c r="A13" s="1">
        <v>32</v>
      </c>
      <c r="B13" s="9">
        <f t="shared" si="0"/>
        <v>2560</v>
      </c>
      <c r="C13" s="9">
        <f t="shared" si="0"/>
        <v>0</v>
      </c>
      <c r="D13" s="10">
        <v>638</v>
      </c>
      <c r="E13" s="9">
        <v>0</v>
      </c>
      <c r="F13" s="11">
        <v>455</v>
      </c>
      <c r="G13" s="9">
        <v>0</v>
      </c>
      <c r="H13" s="13">
        <v>452</v>
      </c>
      <c r="I13" s="19">
        <v>0</v>
      </c>
      <c r="J13" s="12">
        <v>577</v>
      </c>
      <c r="K13" s="19">
        <v>0</v>
      </c>
      <c r="L13" s="11">
        <v>241</v>
      </c>
      <c r="M13" s="11">
        <v>0</v>
      </c>
      <c r="N13" s="10">
        <v>197</v>
      </c>
      <c r="O13" s="13">
        <v>0</v>
      </c>
      <c r="P13" s="10"/>
      <c r="Q13" s="9"/>
      <c r="R13" s="19"/>
      <c r="S13" s="19"/>
      <c r="T13" s="9"/>
      <c r="U13" s="9"/>
      <c r="V13" s="13"/>
      <c r="W13" s="19"/>
      <c r="X13" s="11"/>
      <c r="Y13" s="9"/>
      <c r="Z13" s="10"/>
      <c r="AA13" s="19"/>
    </row>
    <row r="14" spans="1:27" x14ac:dyDescent="0.2">
      <c r="A14" s="3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1"/>
      <c r="O14" s="11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">
      <c r="A15" s="1" t="s">
        <v>18</v>
      </c>
      <c r="B15" s="9">
        <f>P15+L15+N15+J15+F15+D15+H15+V15+X15+Z15+R15+T15</f>
        <v>91207</v>
      </c>
      <c r="C15" s="9">
        <f>Q15+M15+O15+K15+G15+E15+I15+W15+Y15+AA15+S15+U15</f>
        <v>91094</v>
      </c>
      <c r="D15" s="9">
        <f t="shared" ref="D15:E15" si="1">SUM(D4:D13)</f>
        <v>13488</v>
      </c>
      <c r="E15" s="9">
        <f t="shared" si="1"/>
        <v>13464</v>
      </c>
      <c r="F15" s="9">
        <f t="shared" ref="F15:G15" si="2">SUM(F4:F13)</f>
        <v>12974</v>
      </c>
      <c r="G15" s="9">
        <f t="shared" si="2"/>
        <v>12970</v>
      </c>
      <c r="H15" s="9">
        <f t="shared" ref="H15:I15" si="3">SUM(H4:H13)</f>
        <v>15822</v>
      </c>
      <c r="I15" s="9">
        <f t="shared" si="3"/>
        <v>15815</v>
      </c>
      <c r="J15" s="9">
        <f t="shared" ref="J15:K15" si="4">SUM(J4:J13)</f>
        <v>16331</v>
      </c>
      <c r="K15" s="9">
        <f t="shared" si="4"/>
        <v>16284</v>
      </c>
      <c r="L15" s="9">
        <f t="shared" ref="L15:O15" si="5">SUM(L4:L13)</f>
        <v>16385</v>
      </c>
      <c r="M15" s="9">
        <f t="shared" si="5"/>
        <v>16356</v>
      </c>
      <c r="N15" s="9">
        <f t="shared" si="5"/>
        <v>16207</v>
      </c>
      <c r="O15" s="9">
        <f t="shared" si="5"/>
        <v>16205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x14ac:dyDescent="0.2">
      <c r="A16" s="3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x14ac:dyDescent="0.2">
      <c r="A17" s="1" t="s">
        <v>18</v>
      </c>
      <c r="B17" s="21">
        <f>B15+C15</f>
        <v>182301</v>
      </c>
      <c r="C17" s="21"/>
      <c r="D17" s="21">
        <f>D15+E15</f>
        <v>26952</v>
      </c>
      <c r="E17" s="21"/>
      <c r="F17" s="21">
        <f>F15+G15</f>
        <v>25944</v>
      </c>
      <c r="G17" s="21"/>
      <c r="H17" s="21">
        <f>H15+I15</f>
        <v>31637</v>
      </c>
      <c r="I17" s="21"/>
      <c r="J17" s="21">
        <f>J15+K15</f>
        <v>32615</v>
      </c>
      <c r="K17" s="21"/>
      <c r="L17" s="21">
        <f>L15+M15</f>
        <v>32741</v>
      </c>
      <c r="M17" s="21"/>
      <c r="N17" s="21">
        <f>N15+O15</f>
        <v>32412</v>
      </c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</sheetData>
  <mergeCells count="13">
    <mergeCell ref="Z17:AA17"/>
    <mergeCell ref="X17:Y17"/>
    <mergeCell ref="V17:W17"/>
    <mergeCell ref="B17:C17"/>
    <mergeCell ref="D17:E17"/>
    <mergeCell ref="F17:G17"/>
    <mergeCell ref="H17:I17"/>
    <mergeCell ref="J17:K17"/>
    <mergeCell ref="T17:U17"/>
    <mergeCell ref="R17:S17"/>
    <mergeCell ref="P17:Q17"/>
    <mergeCell ref="N17:O17"/>
    <mergeCell ref="L17:M17"/>
  </mergeCells>
  <printOptions horizontalCentered="1" verticalCentered="1"/>
  <pageMargins left="0.2" right="0.2" top="0" bottom="0.25" header="0" footer="0"/>
  <pageSetup scale="54" orientation="landscape" horizontalDpi="4294967293" r:id="rId1"/>
  <ignoredErrors>
    <ignoredError sqref="B5:C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5"/>
  <sheetViews>
    <sheetView workbookViewId="0">
      <selection activeCell="P4" sqref="P4"/>
    </sheetView>
  </sheetViews>
  <sheetFormatPr baseColWidth="10" defaultColWidth="8.83203125" defaultRowHeight="15" x14ac:dyDescent="0.2"/>
  <sheetData>
    <row r="1" spans="1:27" x14ac:dyDescent="0.2">
      <c r="R1" s="20"/>
    </row>
    <row r="2" spans="1:27" x14ac:dyDescent="0.2">
      <c r="A2" s="2" t="s">
        <v>22</v>
      </c>
      <c r="B2" s="22" t="s">
        <v>0</v>
      </c>
      <c r="C2" s="22"/>
      <c r="D2" s="22" t="s">
        <v>1</v>
      </c>
      <c r="E2" s="22"/>
      <c r="F2" s="22" t="s">
        <v>2</v>
      </c>
      <c r="G2" s="22"/>
      <c r="H2" s="22" t="s">
        <v>3</v>
      </c>
      <c r="I2" s="22"/>
      <c r="J2" s="22" t="s">
        <v>4</v>
      </c>
      <c r="K2" s="22"/>
      <c r="L2" s="22" t="s">
        <v>5</v>
      </c>
      <c r="M2" s="22"/>
      <c r="N2" s="22" t="s">
        <v>6</v>
      </c>
      <c r="O2" s="22"/>
      <c r="P2" s="22" t="s">
        <v>7</v>
      </c>
      <c r="Q2" s="22"/>
      <c r="R2" s="22" t="s">
        <v>8</v>
      </c>
      <c r="S2" s="22"/>
      <c r="T2" s="22" t="s">
        <v>9</v>
      </c>
      <c r="U2" s="22"/>
      <c r="V2" s="22" t="s">
        <v>19</v>
      </c>
      <c r="W2" s="22"/>
      <c r="X2" s="22" t="s">
        <v>20</v>
      </c>
      <c r="Y2" s="22"/>
      <c r="Z2" s="22" t="s">
        <v>21</v>
      </c>
      <c r="AA2" s="22"/>
    </row>
    <row r="3" spans="1:27" x14ac:dyDescent="0.2">
      <c r="A3" s="15"/>
      <c r="B3" s="16" t="s">
        <v>10</v>
      </c>
      <c r="C3" s="16" t="s">
        <v>11</v>
      </c>
      <c r="D3" s="16" t="s">
        <v>10</v>
      </c>
      <c r="E3" s="16" t="s">
        <v>11</v>
      </c>
      <c r="F3" s="16" t="s">
        <v>10</v>
      </c>
      <c r="G3" s="16" t="s">
        <v>11</v>
      </c>
      <c r="H3" s="16" t="s">
        <v>10</v>
      </c>
      <c r="I3" s="16" t="s">
        <v>11</v>
      </c>
      <c r="J3" s="16" t="s">
        <v>10</v>
      </c>
      <c r="K3" s="16" t="s">
        <v>11</v>
      </c>
      <c r="L3" s="16" t="s">
        <v>10</v>
      </c>
      <c r="M3" s="16" t="s">
        <v>11</v>
      </c>
      <c r="N3" s="16" t="s">
        <v>10</v>
      </c>
      <c r="O3" s="16" t="s">
        <v>11</v>
      </c>
      <c r="P3" s="16" t="s">
        <v>10</v>
      </c>
      <c r="Q3" s="16" t="s">
        <v>11</v>
      </c>
      <c r="R3" s="16" t="s">
        <v>10</v>
      </c>
      <c r="S3" s="16" t="s">
        <v>11</v>
      </c>
      <c r="T3" s="16" t="s">
        <v>10</v>
      </c>
      <c r="U3" s="16" t="s">
        <v>11</v>
      </c>
      <c r="V3" s="16" t="s">
        <v>10</v>
      </c>
      <c r="W3" s="16" t="s">
        <v>11</v>
      </c>
      <c r="X3" s="16" t="s">
        <v>10</v>
      </c>
      <c r="Y3" s="16" t="s">
        <v>11</v>
      </c>
      <c r="Z3" s="16" t="s">
        <v>10</v>
      </c>
      <c r="AA3" s="16" t="s">
        <v>11</v>
      </c>
    </row>
    <row r="4" spans="1:27" x14ac:dyDescent="0.2">
      <c r="A4" s="15" t="s">
        <v>12</v>
      </c>
      <c r="B4" s="17">
        <f>'MCAC Monthly Total'!B4/'MCAC Monthly Total'!B15</f>
        <v>2.2772374927363032E-2</v>
      </c>
      <c r="C4" s="17">
        <f>'MCAC Monthly Total'!C4/'MCAC Monthly Total'!C15</f>
        <v>0</v>
      </c>
      <c r="D4" s="17">
        <f>'MCAC Monthly Total'!D4/'MCAC Monthly Total'!D15</f>
        <v>2.224199288256228E-3</v>
      </c>
      <c r="E4" s="17">
        <f>'MCAC Monthly Total'!E4/'MCAC Monthly Total'!E15</f>
        <v>0</v>
      </c>
      <c r="F4" s="17">
        <f>'MCAC Monthly Total'!F4/'MCAC Monthly Total'!F15</f>
        <v>1.1561584707877293E-2</v>
      </c>
      <c r="G4" s="17">
        <f>'MCAC Monthly Total'!G4/'MCAC Monthly Total'!G15</f>
        <v>0</v>
      </c>
      <c r="H4" s="17">
        <f>'MCAC Monthly Total'!H4/'MCAC Monthly Total'!H15</f>
        <v>2.894703577297434E-2</v>
      </c>
      <c r="I4" s="17">
        <f>'MCAC Monthly Total'!I4/'MCAC Monthly Total'!I15</f>
        <v>0</v>
      </c>
      <c r="J4" s="17">
        <f>'MCAC Monthly Total'!J4/'MCAC Monthly Total'!J15</f>
        <v>2.479946114751087E-2</v>
      </c>
      <c r="K4" s="17">
        <f>'MCAC Monthly Total'!K4/'MCAC Monthly Total'!K15</f>
        <v>0</v>
      </c>
      <c r="L4" s="17">
        <f>'MCAC Monthly Total'!L4/'MCAC Monthly Total'!L15</f>
        <v>2.3924321025328044E-2</v>
      </c>
      <c r="M4" s="17">
        <f>'MCAC Monthly Total'!M4/'MCAC Monthly Total'!M15</f>
        <v>0</v>
      </c>
      <c r="N4" s="17">
        <f>'MCAC Monthly Total'!N4/'MCAC Monthly Total'!N15</f>
        <v>3.9612513111618439E-2</v>
      </c>
      <c r="O4" s="17">
        <f>'MCAC Monthly Total'!O4/'MCAC Monthly Total'!O15</f>
        <v>0</v>
      </c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x14ac:dyDescent="0.2">
      <c r="A5" s="15" t="s">
        <v>13</v>
      </c>
      <c r="B5" s="17">
        <f>'MCAC Monthly Total'!B5/'MCAC Monthly Total'!B15</f>
        <v>0.28331158792636529</v>
      </c>
      <c r="C5" s="17">
        <f>'MCAC Monthly Total'!C5/'MCAC Monthly Total'!C15</f>
        <v>2.8519990339649155E-2</v>
      </c>
      <c r="D5" s="17">
        <f>'MCAC Monthly Total'!D5/'MCAC Monthly Total'!D15</f>
        <v>6.8060498220640572E-2</v>
      </c>
      <c r="E5" s="17">
        <f>'MCAC Monthly Total'!E5/'MCAC Monthly Total'!E15</f>
        <v>7.7985739750445629E-3</v>
      </c>
      <c r="F5" s="17">
        <f>'MCAC Monthly Total'!F5/'MCAC Monthly Total'!F15</f>
        <v>0.15808540157237552</v>
      </c>
      <c r="G5" s="17">
        <f>'MCAC Monthly Total'!G5/'MCAC Monthly Total'!G15</f>
        <v>2.7139552814186584E-2</v>
      </c>
      <c r="H5" s="17">
        <f>'MCAC Monthly Total'!H5/'MCAC Monthly Total'!H15</f>
        <v>0.24055113133611428</v>
      </c>
      <c r="I5" s="17">
        <f>'MCAC Monthly Total'!I5/'MCAC Monthly Total'!I15</f>
        <v>2.0360417325324058E-2</v>
      </c>
      <c r="J5" s="17">
        <f>'MCAC Monthly Total'!J5/'MCAC Monthly Total'!J15</f>
        <v>0.29710366787092035</v>
      </c>
      <c r="K5" s="17">
        <f>'MCAC Monthly Total'!K5/'MCAC Monthly Total'!K15</f>
        <v>2.9661016949152543E-2</v>
      </c>
      <c r="L5" s="17">
        <f>'MCAC Monthly Total'!L5/'MCAC Monthly Total'!L15</f>
        <v>0.40878852609093685</v>
      </c>
      <c r="M5" s="17">
        <f>'MCAC Monthly Total'!M5/'MCAC Monthly Total'!M15</f>
        <v>2.9163609684519441E-2</v>
      </c>
      <c r="N5" s="17">
        <f>'MCAC Monthly Total'!N5/'MCAC Monthly Total'!N15</f>
        <v>0.46368852964768309</v>
      </c>
      <c r="O5" s="17">
        <f>'MCAC Monthly Total'!O5/'MCAC Monthly Total'!O15</f>
        <v>5.3008330762110457E-2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x14ac:dyDescent="0.2">
      <c r="A6" s="15">
        <v>9</v>
      </c>
      <c r="B6" s="17">
        <f>'MCAC Monthly Total'!B6/'MCAC Monthly Total'!B15</f>
        <v>0</v>
      </c>
      <c r="C6" s="17">
        <f>'MCAC Monthly Total'!C6/'MCAC Monthly Total'!C15</f>
        <v>0.27059960041276043</v>
      </c>
      <c r="D6" s="17">
        <f>'MCAC Monthly Total'!D6/'MCAC Monthly Total'!D15</f>
        <v>0</v>
      </c>
      <c r="E6" s="17">
        <f>'MCAC Monthly Total'!E6/'MCAC Monthly Total'!E15</f>
        <v>5.9194890077243018E-2</v>
      </c>
      <c r="F6" s="17">
        <f>'MCAC Monthly Total'!F6/'MCAC Monthly Total'!F15</f>
        <v>0</v>
      </c>
      <c r="G6" s="17">
        <f>'MCAC Monthly Total'!G6/'MCAC Monthly Total'!G15</f>
        <v>0.14132613723978413</v>
      </c>
      <c r="H6" s="17">
        <f>'MCAC Monthly Total'!H6/'MCAC Monthly Total'!H15</f>
        <v>0</v>
      </c>
      <c r="I6" s="17">
        <f>'MCAC Monthly Total'!I6/'MCAC Monthly Total'!I15</f>
        <v>0.25096427442301611</v>
      </c>
      <c r="J6" s="17">
        <f>'MCAC Monthly Total'!J6/'MCAC Monthly Total'!J15</f>
        <v>0</v>
      </c>
      <c r="K6" s="17">
        <f>'MCAC Monthly Total'!K6/'MCAC Monthly Total'!K15</f>
        <v>0.28586342422009337</v>
      </c>
      <c r="L6" s="17">
        <f>'MCAC Monthly Total'!L6/'MCAC Monthly Total'!L15</f>
        <v>0</v>
      </c>
      <c r="M6" s="17">
        <f>'MCAC Monthly Total'!M6/'MCAC Monthly Total'!M15</f>
        <v>0.39214966984592808</v>
      </c>
      <c r="N6" s="17">
        <f>'MCAC Monthly Total'!N6/'MCAC Monthly Total'!N15</f>
        <v>0</v>
      </c>
      <c r="O6" s="17">
        <f>'MCAC Monthly Total'!O6/'MCAC Monthly Total'!O15</f>
        <v>0.43085467448318421</v>
      </c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27" x14ac:dyDescent="0.2">
      <c r="A7" s="15">
        <v>14</v>
      </c>
      <c r="B7" s="17">
        <f>'MCAC Monthly Total'!B7/'MCAC Monthly Total'!B15</f>
        <v>0</v>
      </c>
      <c r="C7" s="17">
        <f>'MCAC Monthly Total'!C7/'MCAC Monthly Total'!C15</f>
        <v>0</v>
      </c>
      <c r="D7" s="17">
        <f>'MCAC Monthly Total'!D7/'MCAC Monthly Total'!D15</f>
        <v>0</v>
      </c>
      <c r="E7" s="17">
        <f>'MCAC Monthly Total'!E7/'MCAC Monthly Total'!E15</f>
        <v>0</v>
      </c>
      <c r="F7" s="17">
        <f>'MCAC Monthly Total'!F7/'MCAC Monthly Total'!F15</f>
        <v>0</v>
      </c>
      <c r="G7" s="17">
        <f>'MCAC Monthly Total'!G7/'MCAC Monthly Total'!G15</f>
        <v>0</v>
      </c>
      <c r="H7" s="17">
        <f>'MCAC Monthly Total'!H7/'MCAC Monthly Total'!H15</f>
        <v>0</v>
      </c>
      <c r="I7" s="17">
        <f>'MCAC Monthly Total'!I7/'MCAC Monthly Total'!I15</f>
        <v>0</v>
      </c>
      <c r="J7" s="17">
        <f>'MCAC Monthly Total'!J7/'MCAC Monthly Total'!J15</f>
        <v>0</v>
      </c>
      <c r="K7" s="17">
        <f>'MCAC Monthly Total'!K7/'MCAC Monthly Total'!K15</f>
        <v>0</v>
      </c>
      <c r="L7" s="17">
        <f>'MCAC Monthly Total'!L7/'MCAC Monthly Total'!L15</f>
        <v>0</v>
      </c>
      <c r="M7" s="17">
        <f>'MCAC Monthly Total'!M7/'MCAC Monthly Total'!M15</f>
        <v>0</v>
      </c>
      <c r="N7" s="17">
        <f>'MCAC Monthly Total'!N7/'MCAC Monthly Total'!N15</f>
        <v>0</v>
      </c>
      <c r="O7" s="17">
        <f>'MCAC Monthly Total'!O7/'MCAC Monthly Total'!O15</f>
        <v>0</v>
      </c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x14ac:dyDescent="0.2">
      <c r="A8" s="15" t="s">
        <v>14</v>
      </c>
      <c r="B8" s="17">
        <f>'MCAC Monthly Total'!B8/'MCAC Monthly Total'!B15</f>
        <v>2.664269189864813E-3</v>
      </c>
      <c r="C8" s="17">
        <f>'MCAC Monthly Total'!C8/'MCAC Monthly Total'!C15</f>
        <v>4.044174149779349E-2</v>
      </c>
      <c r="D8" s="17">
        <f>'MCAC Monthly Total'!D8/'MCAC Monthly Total'!D15</f>
        <v>0</v>
      </c>
      <c r="E8" s="17">
        <f>'MCAC Monthly Total'!E8/'MCAC Monthly Total'!E15</f>
        <v>2.2653000594177065E-2</v>
      </c>
      <c r="F8" s="17">
        <f>'MCAC Monthly Total'!F8/'MCAC Monthly Total'!F15</f>
        <v>9.0180360721442889E-3</v>
      </c>
      <c r="G8" s="17">
        <f>'MCAC Monthly Total'!G8/'MCAC Monthly Total'!G15</f>
        <v>2.397841171935235E-2</v>
      </c>
      <c r="H8" s="17">
        <f>'MCAC Monthly Total'!H8/'MCAC Monthly Total'!H15</f>
        <v>1.4536721021362661E-3</v>
      </c>
      <c r="I8" s="17">
        <f>'MCAC Monthly Total'!I8/'MCAC Monthly Total'!I15</f>
        <v>3.0224470439456211E-2</v>
      </c>
      <c r="J8" s="17">
        <f>'MCAC Monthly Total'!J8/'MCAC Monthly Total'!J15</f>
        <v>0</v>
      </c>
      <c r="K8" s="17">
        <f>'MCAC Monthly Total'!K8/'MCAC Monthly Total'!K15</f>
        <v>3.3652665192827315E-2</v>
      </c>
      <c r="L8" s="17">
        <f>'MCAC Monthly Total'!L8/'MCAC Monthly Total'!L15</f>
        <v>4.5163259078425388E-3</v>
      </c>
      <c r="M8" s="17">
        <f>'MCAC Monthly Total'!M8/'MCAC Monthly Total'!M15</f>
        <v>6.2973832232819757E-2</v>
      </c>
      <c r="N8" s="17">
        <f>'MCAC Monthly Total'!N8/'MCAC Monthly Total'!N15</f>
        <v>1.7893502807428889E-3</v>
      </c>
      <c r="O8" s="17">
        <f>'MCAC Monthly Total'!O8/'MCAC Monthly Total'!O15</f>
        <v>6.2449861153964822E-2</v>
      </c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27" x14ac:dyDescent="0.2">
      <c r="A9" s="15" t="s">
        <v>15</v>
      </c>
      <c r="B9" s="17">
        <f>'MCAC Monthly Total'!B9/'MCAC Monthly Total'!B15</f>
        <v>0.26645981119870188</v>
      </c>
      <c r="C9" s="17">
        <f>'MCAC Monthly Total'!C9/'MCAC Monthly Total'!C15</f>
        <v>9.6274178321294479E-3</v>
      </c>
      <c r="D9" s="17">
        <f>'MCAC Monthly Total'!D9/'MCAC Monthly Total'!D15</f>
        <v>0.25229833926453143</v>
      </c>
      <c r="E9" s="17">
        <f>'MCAC Monthly Total'!E9/'MCAC Monthly Total'!E15</f>
        <v>8.3927510398098641E-3</v>
      </c>
      <c r="F9" s="17">
        <f>'MCAC Monthly Total'!F9/'MCAC Monthly Total'!F15</f>
        <v>0.24764914444273162</v>
      </c>
      <c r="G9" s="17">
        <f>'MCAC Monthly Total'!G9/'MCAC Monthly Total'!G15</f>
        <v>7.7872012336160368E-3</v>
      </c>
      <c r="H9" s="17">
        <f>'MCAC Monthly Total'!H9/'MCAC Monthly Total'!H15</f>
        <v>0.30862090759701682</v>
      </c>
      <c r="I9" s="17">
        <f>'MCAC Monthly Total'!I9/'MCAC Monthly Total'!I15</f>
        <v>7.4612709453050902E-3</v>
      </c>
      <c r="J9" s="17">
        <f>'MCAC Monthly Total'!J9/'MCAC Monthly Total'!J15</f>
        <v>0.25699589737309414</v>
      </c>
      <c r="K9" s="17">
        <f>'MCAC Monthly Total'!K9/'MCAC Monthly Total'!K15</f>
        <v>8.7816261360845003E-3</v>
      </c>
      <c r="L9" s="17">
        <f>'MCAC Monthly Total'!L9/'MCAC Monthly Total'!L15</f>
        <v>0.27110161733292648</v>
      </c>
      <c r="M9" s="17">
        <f>'MCAC Monthly Total'!M9/'MCAC Monthly Total'!M15</f>
        <v>1.1127415015896307E-2</v>
      </c>
      <c r="N9" s="17">
        <f>'MCAC Monthly Total'!N9/'MCAC Monthly Total'!N15</f>
        <v>0.25698772135497006</v>
      </c>
      <c r="O9" s="17">
        <f>'MCAC Monthly Total'!O9/'MCAC Monthly Total'!O15</f>
        <v>1.3576056772601049E-2</v>
      </c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x14ac:dyDescent="0.2">
      <c r="A10" s="15" t="s">
        <v>16</v>
      </c>
      <c r="B10" s="17">
        <f>'MCAC Monthly Total'!B10/'MCAC Monthly Total'!B15</f>
        <v>5.4820353700922081E-5</v>
      </c>
      <c r="C10" s="17">
        <f>'MCAC Monthly Total'!C10/'MCAC Monthly Total'!C15</f>
        <v>0.2578874569126397</v>
      </c>
      <c r="D10" s="17">
        <f>'MCAC Monthly Total'!D10/'MCAC Monthly Total'!D15</f>
        <v>7.4139976275207597E-5</v>
      </c>
      <c r="E10" s="17">
        <f>'MCAC Monthly Total'!E10/'MCAC Monthly Total'!E15</f>
        <v>0.24546939988116459</v>
      </c>
      <c r="F10" s="17">
        <f>'MCAC Monthly Total'!F10/'MCAC Monthly Total'!F15</f>
        <v>1.5415446277169725E-4</v>
      </c>
      <c r="G10" s="17">
        <f>'MCAC Monthly Total'!G10/'MCAC Monthly Total'!G15</f>
        <v>0.24602929838087895</v>
      </c>
      <c r="H10" s="17">
        <f>'MCAC Monthly Total'!H10/'MCAC Monthly Total'!H15</f>
        <v>6.320313487548983E-5</v>
      </c>
      <c r="I10" s="17">
        <f>'MCAC Monthly Total'!I10/'MCAC Monthly Total'!I15</f>
        <v>0.32368005058488775</v>
      </c>
      <c r="J10" s="17">
        <f>'MCAC Monthly Total'!J10/'MCAC Monthly Total'!J15</f>
        <v>0</v>
      </c>
      <c r="K10" s="17">
        <f>'MCAC Monthly Total'!K10/'MCAC Monthly Total'!K15</f>
        <v>0.25902726602800297</v>
      </c>
      <c r="L10" s="17">
        <f>'MCAC Monthly Total'!L10/'MCAC Monthly Total'!L15</f>
        <v>6.1031431187061336E-5</v>
      </c>
      <c r="M10" s="17">
        <f>'MCAC Monthly Total'!M10/'MCAC Monthly Total'!M15</f>
        <v>0.23104671068720958</v>
      </c>
      <c r="N10" s="17">
        <f>'MCAC Monthly Total'!N10/'MCAC Monthly Total'!N15</f>
        <v>0</v>
      </c>
      <c r="O10" s="17">
        <f>'MCAC Monthly Total'!O10/'MCAC Monthly Total'!O15</f>
        <v>0.23943227398950942</v>
      </c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spans="1:27" x14ac:dyDescent="0.2">
      <c r="A11" s="15">
        <v>27</v>
      </c>
      <c r="B11" s="17">
        <f>'MCAC Monthly Total'!B11/'MCAC Monthly Total'!B15</f>
        <v>0.23863299966011381</v>
      </c>
      <c r="C11" s="17">
        <f>'MCAC Monthly Total'!C11/'MCAC Monthly Total'!C15</f>
        <v>0.14284146046940524</v>
      </c>
      <c r="D11" s="17">
        <f>'MCAC Monthly Total'!D11/'MCAC Monthly Total'!D15</f>
        <v>0.39605575326215897</v>
      </c>
      <c r="E11" s="17">
        <f>'MCAC Monthly Total'!E11/'MCAC Monthly Total'!E15</f>
        <v>0.21449792038027332</v>
      </c>
      <c r="F11" s="17">
        <f>'MCAC Monthly Total'!F11/'MCAC Monthly Total'!F15</f>
        <v>0.31979343301988594</v>
      </c>
      <c r="G11" s="17">
        <f>'MCAC Monthly Total'!G11/'MCAC Monthly Total'!G15</f>
        <v>0.20909791827293756</v>
      </c>
      <c r="H11" s="17">
        <f>'MCAC Monthly Total'!H11/'MCAC Monthly Total'!H15</f>
        <v>0.24567058526102895</v>
      </c>
      <c r="I11" s="17">
        <f>'MCAC Monthly Total'!I11/'MCAC Monthly Total'!I15</f>
        <v>0.12614606386342081</v>
      </c>
      <c r="J11" s="17">
        <f>'MCAC Monthly Total'!J11/'MCAC Monthly Total'!J15</f>
        <v>0.2284612087441063</v>
      </c>
      <c r="K11" s="17">
        <f>'MCAC Monthly Total'!K11/'MCAC Monthly Total'!K15</f>
        <v>0.14277818717759763</v>
      </c>
      <c r="L11" s="17">
        <f>'MCAC Monthly Total'!L11/'MCAC Monthly Total'!L15</f>
        <v>0.14385108330790358</v>
      </c>
      <c r="M11" s="17">
        <f>'MCAC Monthly Total'!M11/'MCAC Monthly Total'!M15</f>
        <v>0.11989483981413548</v>
      </c>
      <c r="N11" s="17">
        <f>'MCAC Monthly Total'!N11/'MCAC Monthly Total'!N15</f>
        <v>0.141852286049238</v>
      </c>
      <c r="O11" s="17">
        <f>'MCAC Monthly Total'!O11/'MCAC Monthly Total'!O15</f>
        <v>6.9793273680962664E-2</v>
      </c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27" x14ac:dyDescent="0.2">
      <c r="A12" s="15" t="s">
        <v>17</v>
      </c>
      <c r="B12" s="17">
        <f>'MCAC Monthly Total'!B12/'MCAC Monthly Total'!B15</f>
        <v>0.15803611564901818</v>
      </c>
      <c r="C12" s="17">
        <f>'MCAC Monthly Total'!C12/'MCAC Monthly Total'!C15</f>
        <v>0.25008233253562256</v>
      </c>
      <c r="D12" s="17">
        <f>'MCAC Monthly Total'!D12/'MCAC Monthly Total'!D15</f>
        <v>0.23398576512455516</v>
      </c>
      <c r="E12" s="17">
        <f>'MCAC Monthly Total'!E12/'MCAC Monthly Total'!E15</f>
        <v>0.44199346405228757</v>
      </c>
      <c r="F12" s="17">
        <f>'MCAC Monthly Total'!F12/'MCAC Monthly Total'!F15</f>
        <v>0.21866810544165255</v>
      </c>
      <c r="G12" s="17">
        <f>'MCAC Monthly Total'!G12/'MCAC Monthly Total'!G15</f>
        <v>0.34464148033924441</v>
      </c>
      <c r="H12" s="17">
        <f>'MCAC Monthly Total'!H12/'MCAC Monthly Total'!H15</f>
        <v>0.14612564783213247</v>
      </c>
      <c r="I12" s="17">
        <f>'MCAC Monthly Total'!I12/'MCAC Monthly Total'!I15</f>
        <v>0.24116345241858994</v>
      </c>
      <c r="J12" s="17">
        <f>'MCAC Monthly Total'!J12/'MCAC Monthly Total'!J15</f>
        <v>0.15730818688384055</v>
      </c>
      <c r="K12" s="17">
        <f>'MCAC Monthly Total'!K12/'MCAC Monthly Total'!K15</f>
        <v>0.24023581429624172</v>
      </c>
      <c r="L12" s="17">
        <f>'MCAC Monthly Total'!L12/'MCAC Monthly Total'!L15</f>
        <v>0.13304851998779371</v>
      </c>
      <c r="M12" s="17">
        <f>'MCAC Monthly Total'!M12/'MCAC Monthly Total'!M15</f>
        <v>0.15364392271949132</v>
      </c>
      <c r="N12" s="17">
        <f>'MCAC Monthly Total'!N12/'MCAC Monthly Total'!N15</f>
        <v>8.3914357993459615E-2</v>
      </c>
      <c r="O12" s="17">
        <f>'MCAC Monthly Total'!O12/'MCAC Monthly Total'!O15</f>
        <v>0.13088552915766738</v>
      </c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27" x14ac:dyDescent="0.2">
      <c r="A13" s="15">
        <v>32</v>
      </c>
      <c r="B13" s="17">
        <f>'MCAC Monthly Total'!B13/'MCAC Monthly Total'!B15</f>
        <v>2.8068021094872105E-2</v>
      </c>
      <c r="C13" s="17">
        <f>'MCAC Monthly Total'!C13/'MCAC Monthly Total'!C15</f>
        <v>0</v>
      </c>
      <c r="D13" s="17">
        <f>'MCAC Monthly Total'!D13/'MCAC Monthly Total'!D15</f>
        <v>4.7301304863582444E-2</v>
      </c>
      <c r="E13" s="17">
        <f>'MCAC Monthly Total'!E13/'MCAC Monthly Total'!E15</f>
        <v>0</v>
      </c>
      <c r="F13" s="17">
        <f>'MCAC Monthly Total'!F13/'MCAC Monthly Total'!F15</f>
        <v>3.5070140280561123E-2</v>
      </c>
      <c r="G13" s="17">
        <f>'MCAC Monthly Total'!G13/'MCAC Monthly Total'!G15</f>
        <v>0</v>
      </c>
      <c r="H13" s="17">
        <f>'MCAC Monthly Total'!H13/'MCAC Monthly Total'!H15</f>
        <v>2.8567816963721401E-2</v>
      </c>
      <c r="I13" s="17">
        <f>'MCAC Monthly Total'!I13/'MCAC Monthly Total'!I15</f>
        <v>0</v>
      </c>
      <c r="J13" s="17">
        <f>'MCAC Monthly Total'!J13/'MCAC Monthly Total'!J15</f>
        <v>3.5331577980527828E-2</v>
      </c>
      <c r="K13" s="17">
        <f>'MCAC Monthly Total'!K13/'MCAC Monthly Total'!K15</f>
        <v>0</v>
      </c>
      <c r="L13" s="17">
        <f>'MCAC Monthly Total'!L13/'MCAC Monthly Total'!L15</f>
        <v>1.4708574916081782E-2</v>
      </c>
      <c r="M13" s="17">
        <f>'MCAC Monthly Total'!M13/'MCAC Monthly Total'!M15</f>
        <v>0</v>
      </c>
      <c r="N13" s="17">
        <f>'MCAC Monthly Total'!N13/'MCAC Monthly Total'!N15</f>
        <v>1.2155241562287901E-2</v>
      </c>
      <c r="O13" s="17">
        <f>'MCAC Monthly Total'!O13/'MCAC Monthly Total'!O15</f>
        <v>0</v>
      </c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x14ac:dyDescent="0.2">
      <c r="A14" s="15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x14ac:dyDescent="0.2">
      <c r="A15" s="15" t="s">
        <v>18</v>
      </c>
      <c r="B15" s="17">
        <f t="shared" ref="B15:E15" si="0">SUM(B4:B13)</f>
        <v>1</v>
      </c>
      <c r="C15" s="17">
        <f t="shared" si="0"/>
        <v>1</v>
      </c>
      <c r="D15" s="17">
        <f t="shared" si="0"/>
        <v>1</v>
      </c>
      <c r="E15" s="17">
        <f t="shared" si="0"/>
        <v>1</v>
      </c>
      <c r="F15" s="17">
        <f t="shared" ref="F15:G15" si="1">SUM(F4:F13)</f>
        <v>1</v>
      </c>
      <c r="G15" s="17">
        <f t="shared" si="1"/>
        <v>1</v>
      </c>
      <c r="H15" s="17">
        <f t="shared" ref="H15:I15" si="2">SUM(H4:H13)</f>
        <v>0.99999999999999989</v>
      </c>
      <c r="I15" s="17">
        <f t="shared" si="2"/>
        <v>1</v>
      </c>
      <c r="J15" s="17">
        <f t="shared" ref="J15:O15" si="3">SUM(J4:J13)</f>
        <v>1</v>
      </c>
      <c r="K15" s="17">
        <f t="shared" si="3"/>
        <v>1</v>
      </c>
      <c r="L15" s="17">
        <f t="shared" si="3"/>
        <v>1.0000000000000002</v>
      </c>
      <c r="M15" s="17">
        <f t="shared" si="3"/>
        <v>1</v>
      </c>
      <c r="N15" s="17">
        <f t="shared" si="3"/>
        <v>1</v>
      </c>
      <c r="O15" s="17">
        <f t="shared" si="3"/>
        <v>1</v>
      </c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</sheetData>
  <mergeCells count="13">
    <mergeCell ref="L2:M2"/>
    <mergeCell ref="B2:C2"/>
    <mergeCell ref="D2:E2"/>
    <mergeCell ref="F2:G2"/>
    <mergeCell ref="H2:I2"/>
    <mergeCell ref="J2:K2"/>
    <mergeCell ref="Z2:AA2"/>
    <mergeCell ref="N2:O2"/>
    <mergeCell ref="P2:Q2"/>
    <mergeCell ref="R2:S2"/>
    <mergeCell ref="T2:U2"/>
    <mergeCell ref="V2:W2"/>
    <mergeCell ref="X2:Y2"/>
  </mergeCells>
  <printOptions horizontalCentered="1" verticalCentered="1"/>
  <pageMargins left="0.2" right="0.2" top="0" bottom="0.25" header="0" footer="0"/>
  <pageSetup scale="5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MCAC Monthly Total</vt:lpstr>
      <vt:lpstr>MCAC Monthly Pct </vt:lpstr>
      <vt:lpstr>'MCAC Monthly Pct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Holmes, Teagan</cp:lastModifiedBy>
  <cp:lastPrinted>2020-12-14T21:36:06Z</cp:lastPrinted>
  <dcterms:created xsi:type="dcterms:W3CDTF">2020-10-11T12:41:05Z</dcterms:created>
  <dcterms:modified xsi:type="dcterms:W3CDTF">2025-07-07T13:58:05Z</dcterms:modified>
</cp:coreProperties>
</file>