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ulpriz\Desktop\Runway Use\2021\"/>
    </mc:Choice>
  </mc:AlternateContent>
  <bookViews>
    <workbookView xWindow="0" yWindow="0" windowWidth="19200" windowHeight="10635"/>
  </bookViews>
  <sheets>
    <sheet name="MCAC Monthly Total" sheetId="1" r:id="rId1"/>
    <sheet name="MCAC Monthly Pct " sheetId="2" r:id="rId2"/>
  </sheets>
  <definedNames>
    <definedName name="_xlnm.Print_Area" localSheetId="1">'MCAC Monthly Pct '!$A$1:$Y$18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" i="2" l="1"/>
  <c r="AA5" i="2"/>
  <c r="Z6" i="2"/>
  <c r="AA6" i="2"/>
  <c r="Z7" i="2"/>
  <c r="AA7" i="2"/>
  <c r="Z8" i="2"/>
  <c r="Z16" i="2" s="1"/>
  <c r="AA8" i="2"/>
  <c r="AA16" i="2" s="1"/>
  <c r="Z9" i="2"/>
  <c r="AA9" i="2"/>
  <c r="Z10" i="2"/>
  <c r="AA10" i="2"/>
  <c r="Z11" i="2"/>
  <c r="AA11" i="2"/>
  <c r="Z12" i="2"/>
  <c r="AA12" i="2"/>
  <c r="Z13" i="2"/>
  <c r="AA13" i="2"/>
  <c r="Z14" i="2"/>
  <c r="AA14" i="2"/>
  <c r="AA16" i="1"/>
  <c r="Z16" i="1"/>
  <c r="Z18" i="1" s="1"/>
  <c r="X5" i="2" l="1"/>
  <c r="Y5" i="2"/>
  <c r="X6" i="2"/>
  <c r="Y6" i="2"/>
  <c r="X7" i="2"/>
  <c r="Y7" i="2"/>
  <c r="X8" i="2"/>
  <c r="Y8" i="2"/>
  <c r="X9" i="2"/>
  <c r="Y9" i="2"/>
  <c r="X10" i="2"/>
  <c r="Y10" i="2"/>
  <c r="X11" i="2"/>
  <c r="Y11" i="2"/>
  <c r="X12" i="2"/>
  <c r="Y12" i="2"/>
  <c r="X13" i="2"/>
  <c r="Y13" i="2"/>
  <c r="X14" i="2"/>
  <c r="Y14" i="2"/>
  <c r="X16" i="2"/>
  <c r="Y16" i="2"/>
  <c r="X18" i="1"/>
  <c r="Y16" i="1"/>
  <c r="X16" i="1"/>
  <c r="V5" i="2" l="1"/>
  <c r="W5" i="2"/>
  <c r="V6" i="2"/>
  <c r="W6" i="2"/>
  <c r="V7" i="2"/>
  <c r="W7" i="2"/>
  <c r="V8" i="2"/>
  <c r="W8" i="2"/>
  <c r="W16" i="2" s="1"/>
  <c r="V9" i="2"/>
  <c r="W9" i="2"/>
  <c r="V10" i="2"/>
  <c r="W10" i="2"/>
  <c r="V11" i="2"/>
  <c r="W11" i="2"/>
  <c r="V12" i="2"/>
  <c r="W12" i="2"/>
  <c r="V13" i="2"/>
  <c r="W13" i="2"/>
  <c r="V14" i="2"/>
  <c r="W14" i="2"/>
  <c r="V16" i="2"/>
  <c r="W16" i="1"/>
  <c r="V16" i="1"/>
  <c r="V18" i="1" s="1"/>
  <c r="T5" i="2" l="1"/>
  <c r="U5" i="2"/>
  <c r="T6" i="2"/>
  <c r="U6" i="2"/>
  <c r="T7" i="2"/>
  <c r="U7" i="2"/>
  <c r="T8" i="2"/>
  <c r="T16" i="2" s="1"/>
  <c r="U8" i="2"/>
  <c r="U16" i="2" s="1"/>
  <c r="T9" i="2"/>
  <c r="U9" i="2"/>
  <c r="T10" i="2"/>
  <c r="U10" i="2"/>
  <c r="T11" i="2"/>
  <c r="U11" i="2"/>
  <c r="T12" i="2"/>
  <c r="U12" i="2"/>
  <c r="T13" i="2"/>
  <c r="U13" i="2"/>
  <c r="T14" i="2"/>
  <c r="U14" i="2"/>
  <c r="U16" i="1"/>
  <c r="T16" i="1"/>
  <c r="T18" i="1" s="1"/>
  <c r="R5" i="2" l="1"/>
  <c r="S5" i="2"/>
  <c r="R6" i="2"/>
  <c r="S6" i="2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6" i="2"/>
  <c r="S16" i="2"/>
  <c r="S16" i="1"/>
  <c r="R16" i="1"/>
  <c r="R18" i="1" s="1"/>
  <c r="P5" i="2" l="1"/>
  <c r="Q5" i="2"/>
  <c r="P6" i="2"/>
  <c r="Q6" i="2"/>
  <c r="P7" i="2"/>
  <c r="Q7" i="2"/>
  <c r="P8" i="2"/>
  <c r="P16" i="2" s="1"/>
  <c r="Q8" i="2"/>
  <c r="P9" i="2"/>
  <c r="Q9" i="2"/>
  <c r="P10" i="2"/>
  <c r="Q10" i="2"/>
  <c r="P11" i="2"/>
  <c r="Q11" i="2"/>
  <c r="P12" i="2"/>
  <c r="Q12" i="2"/>
  <c r="Q16" i="2" s="1"/>
  <c r="P13" i="2"/>
  <c r="Q13" i="2"/>
  <c r="P14" i="2"/>
  <c r="Q14" i="2"/>
  <c r="Q16" i="1"/>
  <c r="P16" i="1"/>
  <c r="P18" i="1" s="1"/>
  <c r="N5" i="2" l="1"/>
  <c r="O5" i="2"/>
  <c r="N6" i="2"/>
  <c r="O6" i="2"/>
  <c r="N7" i="2"/>
  <c r="O7" i="2"/>
  <c r="N8" i="2"/>
  <c r="O8" i="2"/>
  <c r="O16" i="2" s="1"/>
  <c r="N9" i="2"/>
  <c r="O9" i="2"/>
  <c r="N10" i="2"/>
  <c r="O10" i="2"/>
  <c r="N11" i="2"/>
  <c r="O11" i="2"/>
  <c r="N12" i="2"/>
  <c r="O12" i="2"/>
  <c r="N13" i="2"/>
  <c r="O13" i="2"/>
  <c r="N14" i="2"/>
  <c r="O14" i="2"/>
  <c r="O16" i="1"/>
  <c r="N16" i="1"/>
  <c r="N18" i="1" s="1"/>
  <c r="N16" i="2" l="1"/>
  <c r="L5" i="2"/>
  <c r="M5" i="2"/>
  <c r="L6" i="2"/>
  <c r="M6" i="2"/>
  <c r="L7" i="2"/>
  <c r="M7" i="2"/>
  <c r="L8" i="2"/>
  <c r="L16" i="2" s="1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M16" i="1"/>
  <c r="L16" i="1"/>
  <c r="L18" i="1" s="1"/>
  <c r="M16" i="2" l="1"/>
  <c r="K14" i="2"/>
  <c r="K13" i="2"/>
  <c r="K12" i="2"/>
  <c r="K11" i="2"/>
  <c r="K10" i="2"/>
  <c r="K9" i="2"/>
  <c r="K8" i="2"/>
  <c r="K7" i="2"/>
  <c r="K6" i="2"/>
  <c r="K5" i="2"/>
  <c r="K16" i="2" s="1"/>
  <c r="I14" i="2"/>
  <c r="I13" i="2"/>
  <c r="I12" i="2"/>
  <c r="I11" i="2"/>
  <c r="I10" i="2"/>
  <c r="I9" i="2"/>
  <c r="I8" i="2"/>
  <c r="I7" i="2"/>
  <c r="I6" i="2"/>
  <c r="I5" i="2"/>
  <c r="I16" i="2" s="1"/>
  <c r="G14" i="2"/>
  <c r="G13" i="2"/>
  <c r="G12" i="2"/>
  <c r="G11" i="2"/>
  <c r="G10" i="2"/>
  <c r="G9" i="2"/>
  <c r="G8" i="2"/>
  <c r="G7" i="2"/>
  <c r="G6" i="2"/>
  <c r="G5" i="2"/>
  <c r="G16" i="2" s="1"/>
  <c r="E14" i="2"/>
  <c r="E13" i="2"/>
  <c r="E12" i="2"/>
  <c r="E11" i="2"/>
  <c r="E10" i="2"/>
  <c r="E9" i="2"/>
  <c r="E8" i="2"/>
  <c r="E7" i="2"/>
  <c r="E6" i="2"/>
  <c r="E16" i="2" s="1"/>
  <c r="E5" i="2"/>
  <c r="J14" i="2"/>
  <c r="J13" i="2"/>
  <c r="J12" i="2"/>
  <c r="J11" i="2"/>
  <c r="J10" i="2"/>
  <c r="J9" i="2"/>
  <c r="J8" i="2"/>
  <c r="J7" i="2"/>
  <c r="J6" i="2"/>
  <c r="J5" i="2"/>
  <c r="J16" i="2" s="1"/>
  <c r="H14" i="2"/>
  <c r="H13" i="2"/>
  <c r="H12" i="2"/>
  <c r="H11" i="2"/>
  <c r="H10" i="2"/>
  <c r="H9" i="2"/>
  <c r="H8" i="2"/>
  <c r="H7" i="2"/>
  <c r="H6" i="2"/>
  <c r="H5" i="2"/>
  <c r="H16" i="2" s="1"/>
  <c r="F14" i="2"/>
  <c r="F13" i="2"/>
  <c r="F12" i="2"/>
  <c r="F11" i="2"/>
  <c r="F10" i="2"/>
  <c r="F9" i="2"/>
  <c r="F8" i="2"/>
  <c r="F7" i="2"/>
  <c r="F6" i="2"/>
  <c r="F5" i="2"/>
  <c r="F16" i="2" s="1"/>
  <c r="D14" i="2"/>
  <c r="D13" i="2"/>
  <c r="D12" i="2"/>
  <c r="D11" i="2"/>
  <c r="D10" i="2"/>
  <c r="D9" i="2"/>
  <c r="D8" i="2"/>
  <c r="D7" i="2"/>
  <c r="D6" i="2"/>
  <c r="D5" i="2"/>
  <c r="D16" i="2" s="1"/>
  <c r="K16" i="1"/>
  <c r="J16" i="1"/>
  <c r="J18" i="1" s="1"/>
  <c r="H18" i="1" l="1"/>
  <c r="I16" i="1"/>
  <c r="H16" i="1"/>
  <c r="G16" i="1" l="1"/>
  <c r="F18" i="1" s="1"/>
  <c r="F16" i="1"/>
  <c r="E16" i="1" l="1"/>
  <c r="C16" i="1" s="1"/>
  <c r="D16" i="1"/>
  <c r="D18" i="1" s="1"/>
  <c r="C14" i="1"/>
  <c r="C14" i="2" s="1"/>
  <c r="B14" i="1"/>
  <c r="C13" i="1"/>
  <c r="C13" i="2" s="1"/>
  <c r="B13" i="1"/>
  <c r="C12" i="1"/>
  <c r="C12" i="2" s="1"/>
  <c r="B12" i="1"/>
  <c r="C11" i="1"/>
  <c r="C11" i="2" s="1"/>
  <c r="B11" i="1"/>
  <c r="C10" i="1"/>
  <c r="C10" i="2" s="1"/>
  <c r="B10" i="1"/>
  <c r="C9" i="1"/>
  <c r="C9" i="2" s="1"/>
  <c r="B9" i="1"/>
  <c r="C8" i="1"/>
  <c r="C8" i="2" s="1"/>
  <c r="B8" i="1"/>
  <c r="C7" i="1"/>
  <c r="C7" i="2" s="1"/>
  <c r="B7" i="1"/>
  <c r="C6" i="1"/>
  <c r="C6" i="2" s="1"/>
  <c r="B6" i="1"/>
  <c r="C5" i="1"/>
  <c r="C5" i="2" s="1"/>
  <c r="B5" i="1"/>
  <c r="C16" i="2" l="1"/>
  <c r="B16" i="1"/>
  <c r="B18" i="1" s="1"/>
  <c r="B11" i="2" l="1"/>
  <c r="B7" i="2"/>
  <c r="B10" i="2"/>
  <c r="B6" i="2"/>
  <c r="B9" i="2"/>
  <c r="B12" i="2"/>
  <c r="B14" i="2"/>
  <c r="B13" i="2"/>
  <c r="B8" i="2"/>
  <c r="B5" i="2"/>
  <c r="B16" i="2" l="1"/>
</calcChain>
</file>

<file path=xl/sharedStrings.xml><?xml version="1.0" encoding="utf-8"?>
<sst xmlns="http://schemas.openxmlformats.org/spreadsheetml/2006/main" count="99" uniqueCount="25">
  <si>
    <t>YTD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</si>
  <si>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</si>
  <si>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</si>
  <si>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</si>
  <si>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</si>
  <si>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</si>
  <si>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</si>
  <si>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</si>
  <si>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</si>
  <si>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</si>
  <si>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Arr</t>
  </si>
  <si>
    <t>Dep</t>
  </si>
  <si>
    <t>04L</t>
  </si>
  <si>
    <t>04R</t>
  </si>
  <si>
    <t>15R</t>
  </si>
  <si>
    <t>22L</t>
  </si>
  <si>
    <t>22R</t>
  </si>
  <si>
    <t>33L</t>
  </si>
  <si>
    <t>Total</t>
  </si>
  <si>
    <t>October</t>
  </si>
  <si>
    <t>November</t>
  </si>
  <si>
    <t>December</t>
  </si>
  <si>
    <t>Reduction of Flight Operations due to the COVID-19 virus</t>
  </si>
  <si>
    <t>2021 Jet</t>
  </si>
  <si>
    <t>The Rehabilitation Project for Runway 14/32 began on July 19 and was concluded on September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</si>
</sst>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3" fillId="0" borderId="0" xfId="0" applyFont="1" applyFill="1" applyBorder="1"/>
    <xf numFmtId="0" fontId="4" fillId="0" borderId="0" xfId="1" applyFont="1" applyFill="1" applyAlignment="1">
      <alignment horizontal="left"/>
    </xf>
    <xf numFmtId="0" fontId="6" fillId="0" borderId="0" xfId="0" applyFont="1"/>
    <xf numFmtId="0" fontId="7" fillId="0" borderId="0" xfId="0" applyFont="1"/>
    <xf numFmtId="0" fontId="4" fillId="0" borderId="0" xfId="1" applyFont="1"/>
    <xf numFmtId="0" fontId="4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/>
    </xf>
    <xf numFmtId="0" fontId="1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/>
    </xf>
    <xf numFmtId="0" fontId="1" fillId="0" borderId="0" xfId="1" applyFont="1" applyAlignment="1">
      <alignment horizontal="center"/>
    </xf>
    <xf numFmtId="3" fontId="1" fillId="0" borderId="0" xfId="1" applyNumberFormat="1" applyFont="1"/>
    <xf numFmtId="3" fontId="1" fillId="0" borderId="0" xfId="0" applyNumberFormat="1" applyFont="1" applyFill="1" applyBorder="1"/>
    <xf numFmtId="3" fontId="8" fillId="0" borderId="0" xfId="1" applyNumberFormat="1" applyFont="1"/>
    <xf numFmtId="3" fontId="2" fillId="0" borderId="0" xfId="2" applyNumberFormat="1" applyFont="1"/>
    <xf numFmtId="3" fontId="1" fillId="0" borderId="0" xfId="0" applyNumberFormat="1" applyFont="1" applyFill="1" applyBorder="1" applyAlignment="1">
      <alignment horizontal="right"/>
    </xf>
    <xf numFmtId="3" fontId="2" fillId="0" borderId="0" xfId="2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2" fillId="0" borderId="0" xfId="2" applyNumberFormat="1" applyFont="1" applyAlignment="1"/>
    <xf numFmtId="3" fontId="8" fillId="0" borderId="0" xfId="1" applyNumberFormat="1" applyFont="1" applyBorder="1"/>
    <xf numFmtId="3" fontId="8" fillId="0" borderId="0" xfId="1" applyNumberFormat="1" applyFont="1" applyAlignment="1"/>
    <xf numFmtId="3" fontId="1" fillId="0" borderId="0" xfId="0" applyNumberFormat="1" applyFont="1" applyFill="1" applyBorder="1" applyAlignment="1"/>
    <xf numFmtId="0" fontId="2" fillId="0" borderId="0" xfId="0" applyFont="1"/>
    <xf numFmtId="3" fontId="8" fillId="0" borderId="0" xfId="1" applyNumberFormat="1" applyFont="1" applyBorder="1" applyAlignment="1">
      <alignment horizontal="right"/>
    </xf>
    <xf numFmtId="3" fontId="8" fillId="0" borderId="0" xfId="1" applyNumberFormat="1" applyFont="1" applyFill="1" applyAlignment="1">
      <alignment horizontal="right"/>
    </xf>
    <xf numFmtId="3" fontId="2" fillId="0" borderId="0" xfId="2" applyNumberFormat="1" applyFont="1" applyBorder="1"/>
    <xf numFmtId="3" fontId="6" fillId="0" borderId="0" xfId="0" applyNumberFormat="1" applyFont="1" applyFill="1" applyBorder="1"/>
    <xf numFmtId="0" fontId="5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6" fillId="0" borderId="0" xfId="0" applyNumberFormat="1" applyFont="1"/>
    <xf numFmtId="164" fontId="1" fillId="0" borderId="0" xfId="1" applyNumberFormat="1"/>
    <xf numFmtId="3" fontId="8" fillId="0" borderId="0" xfId="1" applyNumberFormat="1" applyFont="1" applyAlignment="1">
      <alignment horizontal="center" vertical="center"/>
    </xf>
    <xf numFmtId="3" fontId="1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3">
    <cellStyle name="Normal" xfId="0" builtinId="0"/>
    <cellStyle name="Normal 2" xfId="2"/>
    <cellStyle name="Normal_JETRWuse_New200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"/>
  <sheetViews>
    <sheetView tabSelected="1" zoomScaleNormal="100" workbookViewId="0"/>
  </sheetViews>
  <sheetFormatPr defaultRowHeight="15" x14ac:dyDescent="0.25"/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7" t="s">
        <v>22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7" x14ac:dyDescent="0.25">
      <c r="A2" s="3"/>
      <c r="B2" s="3"/>
      <c r="C2" s="3"/>
      <c r="D2" s="3"/>
      <c r="E2" s="3"/>
      <c r="F2" s="3"/>
      <c r="G2" s="3"/>
      <c r="I2" s="3"/>
      <c r="J2" s="3"/>
      <c r="K2" s="3"/>
      <c r="L2" s="27" t="s">
        <v>24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5" t="s">
        <v>23</v>
      </c>
      <c r="B3" s="6" t="s">
        <v>0</v>
      </c>
      <c r="C3" s="6"/>
      <c r="D3" s="6" t="s">
        <v>1</v>
      </c>
      <c r="E3" s="6"/>
      <c r="F3" s="6" t="s">
        <v>2</v>
      </c>
      <c r="G3" s="6"/>
      <c r="H3" s="6" t="s">
        <v>3</v>
      </c>
      <c r="I3" s="6"/>
      <c r="J3" s="6" t="s">
        <v>4</v>
      </c>
      <c r="K3" s="6"/>
      <c r="L3" s="6" t="s">
        <v>5</v>
      </c>
      <c r="M3" s="6"/>
      <c r="N3" s="6" t="s">
        <v>6</v>
      </c>
      <c r="O3" s="6"/>
      <c r="P3" s="6" t="s">
        <v>7</v>
      </c>
      <c r="Q3" s="6"/>
      <c r="R3" s="6" t="s">
        <v>8</v>
      </c>
      <c r="S3" s="7"/>
      <c r="T3" s="6" t="s">
        <v>9</v>
      </c>
      <c r="U3" s="7"/>
      <c r="V3" s="6" t="s">
        <v>19</v>
      </c>
      <c r="W3" s="7"/>
      <c r="X3" s="6" t="s">
        <v>20</v>
      </c>
      <c r="Y3" s="8"/>
      <c r="Z3" s="9" t="s">
        <v>21</v>
      </c>
      <c r="AA3" s="7"/>
    </row>
    <row r="4" spans="1:27" x14ac:dyDescent="0.25">
      <c r="A4" s="5"/>
      <c r="B4" s="10" t="s">
        <v>10</v>
      </c>
      <c r="C4" s="10" t="s">
        <v>11</v>
      </c>
      <c r="D4" s="10" t="s">
        <v>10</v>
      </c>
      <c r="E4" s="10" t="s">
        <v>11</v>
      </c>
      <c r="F4" s="10" t="s">
        <v>10</v>
      </c>
      <c r="G4" s="10" t="s">
        <v>11</v>
      </c>
      <c r="H4" s="10" t="s">
        <v>10</v>
      </c>
      <c r="I4" s="10" t="s">
        <v>11</v>
      </c>
      <c r="J4" s="10" t="s">
        <v>10</v>
      </c>
      <c r="K4" s="10" t="s">
        <v>11</v>
      </c>
      <c r="L4" s="10" t="s">
        <v>10</v>
      </c>
      <c r="M4" s="10" t="s">
        <v>11</v>
      </c>
      <c r="N4" s="10" t="s">
        <v>10</v>
      </c>
      <c r="O4" s="10" t="s">
        <v>11</v>
      </c>
      <c r="P4" s="10" t="s">
        <v>10</v>
      </c>
      <c r="Q4" s="10" t="s">
        <v>11</v>
      </c>
      <c r="R4" s="10" t="s">
        <v>10</v>
      </c>
      <c r="S4" s="10" t="s">
        <v>11</v>
      </c>
      <c r="T4" s="10" t="s">
        <v>10</v>
      </c>
      <c r="U4" s="10" t="s">
        <v>11</v>
      </c>
      <c r="V4" s="10" t="s">
        <v>10</v>
      </c>
      <c r="W4" s="10" t="s">
        <v>11</v>
      </c>
      <c r="X4" s="10" t="s">
        <v>10</v>
      </c>
      <c r="Y4" s="10" t="s">
        <v>11</v>
      </c>
      <c r="Z4" s="10" t="s">
        <v>10</v>
      </c>
      <c r="AA4" s="10" t="s">
        <v>11</v>
      </c>
    </row>
    <row r="5" spans="1:27" x14ac:dyDescent="0.25">
      <c r="A5" s="2" t="s">
        <v>12</v>
      </c>
      <c r="B5" s="11">
        <f>P5+L5+N5+J5+F5+D5+H5+V5+X5+Z5+R5+T5</f>
        <v>821</v>
      </c>
      <c r="C5" s="11">
        <f>Q5+M5+O5+K5+G5+E5+I5+W5+Y5+AA5+S5+U5</f>
        <v>0</v>
      </c>
      <c r="D5" s="12">
        <v>1</v>
      </c>
      <c r="E5" s="13">
        <v>0</v>
      </c>
      <c r="F5" s="12">
        <v>4</v>
      </c>
      <c r="G5" s="14">
        <v>0</v>
      </c>
      <c r="H5" s="15">
        <v>7</v>
      </c>
      <c r="I5" s="16">
        <v>0</v>
      </c>
      <c r="J5" s="15">
        <v>29</v>
      </c>
      <c r="K5" s="17">
        <v>0</v>
      </c>
      <c r="L5" s="12">
        <v>20</v>
      </c>
      <c r="M5" s="18">
        <v>0</v>
      </c>
      <c r="N5" s="12">
        <v>19</v>
      </c>
      <c r="O5" s="16">
        <v>0</v>
      </c>
      <c r="P5" s="12">
        <v>61</v>
      </c>
      <c r="Q5" s="13">
        <v>0</v>
      </c>
      <c r="R5" s="16">
        <v>101</v>
      </c>
      <c r="S5" s="16">
        <v>0</v>
      </c>
      <c r="T5" s="12">
        <v>147</v>
      </c>
      <c r="U5" s="19">
        <v>0</v>
      </c>
      <c r="V5" s="15">
        <v>238</v>
      </c>
      <c r="W5" s="17">
        <v>0</v>
      </c>
      <c r="X5" s="15">
        <v>159</v>
      </c>
      <c r="Y5" s="20">
        <v>0</v>
      </c>
      <c r="Z5" s="21">
        <v>35</v>
      </c>
      <c r="AA5" s="17">
        <v>0</v>
      </c>
    </row>
    <row r="6" spans="1:27" x14ac:dyDescent="0.25">
      <c r="A6" s="2" t="s">
        <v>13</v>
      </c>
      <c r="B6" s="11">
        <f>P6+L6+N6+J6+F6+D6+H6+V6+Z6+R6+T6+X6</f>
        <v>28610</v>
      </c>
      <c r="C6" s="11">
        <f>Q6+M6+O6+K6+G6+E6+I6+W6+AA6+S6+U6+Y6</f>
        <v>4678</v>
      </c>
      <c r="D6" s="12">
        <v>1204</v>
      </c>
      <c r="E6" s="14">
        <v>349</v>
      </c>
      <c r="F6" s="12">
        <v>1287</v>
      </c>
      <c r="G6" s="12">
        <v>397</v>
      </c>
      <c r="H6" s="12">
        <v>1183</v>
      </c>
      <c r="I6" s="12">
        <v>96</v>
      </c>
      <c r="J6" s="12">
        <v>2341</v>
      </c>
      <c r="K6" s="15">
        <v>224</v>
      </c>
      <c r="L6" s="12">
        <v>2481</v>
      </c>
      <c r="M6" s="18">
        <v>330</v>
      </c>
      <c r="N6" s="12">
        <v>1331</v>
      </c>
      <c r="O6" s="14">
        <v>206</v>
      </c>
      <c r="P6" s="12">
        <v>3155</v>
      </c>
      <c r="Q6" s="12">
        <v>520</v>
      </c>
      <c r="R6" s="15">
        <v>3796</v>
      </c>
      <c r="S6" s="15">
        <v>742</v>
      </c>
      <c r="T6" s="12">
        <v>3029</v>
      </c>
      <c r="U6" s="12">
        <v>389</v>
      </c>
      <c r="V6" s="15">
        <v>5334</v>
      </c>
      <c r="W6" s="16">
        <v>898</v>
      </c>
      <c r="X6" s="15">
        <v>1412</v>
      </c>
      <c r="Y6" s="22">
        <v>161</v>
      </c>
      <c r="Z6" s="21">
        <v>2057</v>
      </c>
      <c r="AA6" s="15">
        <v>366</v>
      </c>
    </row>
    <row r="7" spans="1:27" x14ac:dyDescent="0.25">
      <c r="A7" s="2">
        <v>9</v>
      </c>
      <c r="B7" s="11">
        <f>P7+L7+N7+J7+F7+D7+H7+V7+X7+Z7+R7+T7</f>
        <v>0</v>
      </c>
      <c r="C7" s="11">
        <f>Q7+M7+O7+K7+G7+E7+I7+W7+Y7+AA7+S7+U7</f>
        <v>27052</v>
      </c>
      <c r="D7" s="13">
        <v>0</v>
      </c>
      <c r="E7" s="12">
        <v>822</v>
      </c>
      <c r="F7" s="13">
        <v>0</v>
      </c>
      <c r="G7" s="12">
        <v>860</v>
      </c>
      <c r="H7" s="17">
        <v>0</v>
      </c>
      <c r="I7" s="12">
        <v>1176</v>
      </c>
      <c r="J7" s="17">
        <v>0</v>
      </c>
      <c r="K7" s="15">
        <v>2351</v>
      </c>
      <c r="L7" s="18">
        <v>0</v>
      </c>
      <c r="M7" s="12">
        <v>2812</v>
      </c>
      <c r="N7" s="16">
        <v>0</v>
      </c>
      <c r="O7" s="12">
        <v>1481</v>
      </c>
      <c r="P7" s="13">
        <v>0</v>
      </c>
      <c r="Q7" s="12">
        <v>3468</v>
      </c>
      <c r="R7" s="17">
        <v>0</v>
      </c>
      <c r="S7" s="15">
        <v>3186</v>
      </c>
      <c r="T7" s="19">
        <v>0</v>
      </c>
      <c r="U7" s="12">
        <v>2880</v>
      </c>
      <c r="V7" s="23">
        <v>0</v>
      </c>
      <c r="W7" s="15">
        <v>4811</v>
      </c>
      <c r="X7" s="17">
        <v>0</v>
      </c>
      <c r="Y7" s="21">
        <v>1496</v>
      </c>
      <c r="Z7" s="20">
        <v>0</v>
      </c>
      <c r="AA7" s="15">
        <v>1709</v>
      </c>
    </row>
    <row r="8" spans="1:27" x14ac:dyDescent="0.25">
      <c r="A8" s="2">
        <v>14</v>
      </c>
      <c r="B8" s="11">
        <f t="shared" ref="B8:C14" si="0">P8+L8+N8+J8+F8+D8+H8+V8+X8+Z8+R8+T8</f>
        <v>0</v>
      </c>
      <c r="C8" s="11">
        <f t="shared" si="0"/>
        <v>0</v>
      </c>
      <c r="D8" s="13">
        <v>0</v>
      </c>
      <c r="E8" s="13">
        <v>0</v>
      </c>
      <c r="F8" s="13">
        <v>0</v>
      </c>
      <c r="G8" s="13">
        <v>0</v>
      </c>
      <c r="H8" s="17">
        <v>0</v>
      </c>
      <c r="I8" s="17">
        <v>0</v>
      </c>
      <c r="J8" s="17">
        <v>0</v>
      </c>
      <c r="K8" s="24">
        <v>0</v>
      </c>
      <c r="L8" s="18">
        <v>0</v>
      </c>
      <c r="M8" s="18">
        <v>0</v>
      </c>
      <c r="N8" s="16">
        <v>0</v>
      </c>
      <c r="O8" s="14">
        <v>0</v>
      </c>
      <c r="P8" s="13">
        <v>0</v>
      </c>
      <c r="Q8" s="13">
        <v>0</v>
      </c>
      <c r="R8" s="17">
        <v>0</v>
      </c>
      <c r="S8" s="17">
        <v>0</v>
      </c>
      <c r="T8" s="19">
        <v>0</v>
      </c>
      <c r="U8" s="25">
        <v>0</v>
      </c>
      <c r="V8" s="23">
        <v>0</v>
      </c>
      <c r="W8" s="16">
        <v>0</v>
      </c>
      <c r="X8" s="17">
        <v>0</v>
      </c>
      <c r="Y8" s="18">
        <v>0</v>
      </c>
      <c r="Z8" s="20">
        <v>0</v>
      </c>
      <c r="AA8" s="17">
        <v>0</v>
      </c>
    </row>
    <row r="9" spans="1:27" x14ac:dyDescent="0.25">
      <c r="A9" s="2" t="s">
        <v>14</v>
      </c>
      <c r="B9" s="11">
        <f t="shared" si="0"/>
        <v>3909</v>
      </c>
      <c r="C9" s="11">
        <f t="shared" si="0"/>
        <v>6524</v>
      </c>
      <c r="D9" s="12">
        <v>75</v>
      </c>
      <c r="E9" s="13">
        <v>158</v>
      </c>
      <c r="F9" s="12">
        <v>58</v>
      </c>
      <c r="G9" s="14">
        <v>400</v>
      </c>
      <c r="H9" s="15">
        <v>267</v>
      </c>
      <c r="I9" s="16">
        <v>883</v>
      </c>
      <c r="J9" s="15">
        <v>622</v>
      </c>
      <c r="K9" s="15">
        <v>636</v>
      </c>
      <c r="L9" s="18">
        <v>528</v>
      </c>
      <c r="M9" s="21">
        <v>452</v>
      </c>
      <c r="N9" s="16">
        <v>404</v>
      </c>
      <c r="O9" s="26">
        <v>798</v>
      </c>
      <c r="P9" s="12">
        <v>913</v>
      </c>
      <c r="Q9" s="12">
        <v>701</v>
      </c>
      <c r="R9" s="16">
        <v>340</v>
      </c>
      <c r="S9" s="16">
        <v>536</v>
      </c>
      <c r="T9" s="12">
        <v>170</v>
      </c>
      <c r="U9" s="12">
        <v>457</v>
      </c>
      <c r="V9" s="16">
        <v>322</v>
      </c>
      <c r="W9" s="15">
        <v>553</v>
      </c>
      <c r="X9" s="15">
        <v>200</v>
      </c>
      <c r="Y9" s="21">
        <v>398</v>
      </c>
      <c r="Z9" s="21">
        <v>10</v>
      </c>
      <c r="AA9" s="15">
        <v>552</v>
      </c>
    </row>
    <row r="10" spans="1:27" x14ac:dyDescent="0.25">
      <c r="A10" s="2" t="s">
        <v>15</v>
      </c>
      <c r="B10" s="11">
        <f t="shared" si="0"/>
        <v>36100</v>
      </c>
      <c r="C10" s="11">
        <f t="shared" si="0"/>
        <v>2544</v>
      </c>
      <c r="D10" s="12">
        <v>859</v>
      </c>
      <c r="E10" s="12">
        <v>23</v>
      </c>
      <c r="F10" s="12">
        <v>1033</v>
      </c>
      <c r="G10" s="12">
        <v>28</v>
      </c>
      <c r="H10" s="12">
        <v>2042</v>
      </c>
      <c r="I10" s="16">
        <v>47</v>
      </c>
      <c r="J10" s="12">
        <v>982</v>
      </c>
      <c r="K10" s="15">
        <v>49</v>
      </c>
      <c r="L10" s="12">
        <v>2342</v>
      </c>
      <c r="M10" s="18">
        <v>181</v>
      </c>
      <c r="N10" s="12">
        <v>5795</v>
      </c>
      <c r="O10" s="14">
        <v>504</v>
      </c>
      <c r="P10" s="12">
        <v>3287</v>
      </c>
      <c r="Q10" s="12">
        <v>294</v>
      </c>
      <c r="R10" s="15">
        <v>5127</v>
      </c>
      <c r="S10" s="16">
        <v>555</v>
      </c>
      <c r="T10" s="12">
        <v>4003</v>
      </c>
      <c r="U10" s="25">
        <v>263</v>
      </c>
      <c r="V10" s="15">
        <v>2588</v>
      </c>
      <c r="W10" s="16">
        <v>179</v>
      </c>
      <c r="X10" s="15">
        <v>3590</v>
      </c>
      <c r="Y10" s="18">
        <v>185</v>
      </c>
      <c r="Z10" s="12">
        <v>4452</v>
      </c>
      <c r="AA10" s="15">
        <v>236</v>
      </c>
    </row>
    <row r="11" spans="1:27" x14ac:dyDescent="0.25">
      <c r="A11" s="2" t="s">
        <v>16</v>
      </c>
      <c r="B11" s="11">
        <f t="shared" si="0"/>
        <v>8</v>
      </c>
      <c r="C11" s="11">
        <f t="shared" si="0"/>
        <v>32993</v>
      </c>
      <c r="D11" s="14">
        <v>0</v>
      </c>
      <c r="E11" s="12">
        <v>911</v>
      </c>
      <c r="F11" s="14">
        <v>0</v>
      </c>
      <c r="G11" s="12">
        <v>681</v>
      </c>
      <c r="H11" s="16">
        <v>0</v>
      </c>
      <c r="I11" s="12">
        <v>1497</v>
      </c>
      <c r="J11" s="17">
        <v>0</v>
      </c>
      <c r="K11" s="15">
        <v>741</v>
      </c>
      <c r="L11" s="18">
        <v>1</v>
      </c>
      <c r="M11" s="21">
        <v>1871</v>
      </c>
      <c r="N11" s="14">
        <v>2</v>
      </c>
      <c r="O11" s="12">
        <v>5198</v>
      </c>
      <c r="P11" s="14">
        <v>0</v>
      </c>
      <c r="Q11" s="12">
        <v>2791</v>
      </c>
      <c r="R11" s="16">
        <v>0</v>
      </c>
      <c r="S11" s="15">
        <v>4736</v>
      </c>
      <c r="T11" s="25">
        <v>3</v>
      </c>
      <c r="U11" s="12">
        <v>3897</v>
      </c>
      <c r="V11" s="16">
        <v>0</v>
      </c>
      <c r="W11" s="15">
        <v>2385</v>
      </c>
      <c r="X11" s="17">
        <v>1</v>
      </c>
      <c r="Y11" s="21">
        <v>3943</v>
      </c>
      <c r="Z11" s="18">
        <v>1</v>
      </c>
      <c r="AA11" s="15">
        <v>4342</v>
      </c>
    </row>
    <row r="12" spans="1:27" x14ac:dyDescent="0.25">
      <c r="A12" s="2">
        <v>27</v>
      </c>
      <c r="B12" s="11">
        <f t="shared" si="0"/>
        <v>19422</v>
      </c>
      <c r="C12" s="11">
        <f t="shared" si="0"/>
        <v>15455</v>
      </c>
      <c r="D12" s="12">
        <v>1150</v>
      </c>
      <c r="E12" s="12">
        <v>499</v>
      </c>
      <c r="F12" s="12">
        <v>931</v>
      </c>
      <c r="G12" s="12">
        <v>821</v>
      </c>
      <c r="H12" s="12">
        <v>991</v>
      </c>
      <c r="I12" s="12">
        <v>1244</v>
      </c>
      <c r="J12" s="12">
        <v>1006</v>
      </c>
      <c r="K12" s="15">
        <v>1292</v>
      </c>
      <c r="L12" s="21">
        <v>1155</v>
      </c>
      <c r="M12" s="21">
        <v>1169</v>
      </c>
      <c r="N12" s="12">
        <v>992</v>
      </c>
      <c r="O12" s="12">
        <v>735</v>
      </c>
      <c r="P12" s="12">
        <v>1158</v>
      </c>
      <c r="Q12" s="12">
        <v>1142</v>
      </c>
      <c r="R12" s="15">
        <v>967</v>
      </c>
      <c r="S12" s="15">
        <v>838</v>
      </c>
      <c r="T12" s="12">
        <v>2090</v>
      </c>
      <c r="U12" s="12">
        <v>1361</v>
      </c>
      <c r="V12" s="15">
        <v>1772</v>
      </c>
      <c r="W12" s="15">
        <v>1777</v>
      </c>
      <c r="X12" s="15">
        <v>4141</v>
      </c>
      <c r="Y12" s="21">
        <v>2589</v>
      </c>
      <c r="Z12" s="21">
        <v>3069</v>
      </c>
      <c r="AA12" s="15">
        <v>1988</v>
      </c>
    </row>
    <row r="13" spans="1:27" x14ac:dyDescent="0.25">
      <c r="A13" s="2" t="s">
        <v>17</v>
      </c>
      <c r="B13" s="11">
        <f t="shared" si="0"/>
        <v>23068</v>
      </c>
      <c r="C13" s="11">
        <f t="shared" si="0"/>
        <v>23557</v>
      </c>
      <c r="D13" s="12">
        <v>1985</v>
      </c>
      <c r="E13" s="12">
        <v>2520</v>
      </c>
      <c r="F13" s="12">
        <v>1644</v>
      </c>
      <c r="G13" s="12">
        <v>1751</v>
      </c>
      <c r="H13" s="12">
        <v>2279</v>
      </c>
      <c r="I13" s="12">
        <v>1812</v>
      </c>
      <c r="J13" s="15">
        <v>2330</v>
      </c>
      <c r="K13" s="15">
        <v>2011</v>
      </c>
      <c r="L13" s="21">
        <v>1679</v>
      </c>
      <c r="M13" s="21">
        <v>1406</v>
      </c>
      <c r="N13" s="12">
        <v>1137</v>
      </c>
      <c r="O13" s="12">
        <v>767</v>
      </c>
      <c r="P13" s="12">
        <v>2232</v>
      </c>
      <c r="Q13" s="12">
        <v>1882</v>
      </c>
      <c r="R13" s="15">
        <v>997</v>
      </c>
      <c r="S13" s="15">
        <v>711</v>
      </c>
      <c r="T13" s="12">
        <v>1803</v>
      </c>
      <c r="U13" s="12">
        <v>2109</v>
      </c>
      <c r="V13" s="15">
        <v>2017</v>
      </c>
      <c r="W13" s="15">
        <v>1815</v>
      </c>
      <c r="X13" s="15">
        <v>2662</v>
      </c>
      <c r="Y13" s="21">
        <v>3753</v>
      </c>
      <c r="Z13" s="21">
        <v>2303</v>
      </c>
      <c r="AA13" s="15">
        <v>3020</v>
      </c>
    </row>
    <row r="14" spans="1:27" x14ac:dyDescent="0.25">
      <c r="A14" s="2">
        <v>32</v>
      </c>
      <c r="B14" s="11">
        <f t="shared" si="0"/>
        <v>874</v>
      </c>
      <c r="C14" s="11">
        <f t="shared" si="0"/>
        <v>0</v>
      </c>
      <c r="D14" s="12">
        <v>0</v>
      </c>
      <c r="E14" s="13">
        <v>0</v>
      </c>
      <c r="F14" s="14">
        <v>0</v>
      </c>
      <c r="G14" s="13">
        <v>0</v>
      </c>
      <c r="H14" s="16">
        <v>0</v>
      </c>
      <c r="I14" s="17">
        <v>0</v>
      </c>
      <c r="J14" s="15">
        <v>0</v>
      </c>
      <c r="K14" s="17">
        <v>0</v>
      </c>
      <c r="L14" s="18">
        <v>11</v>
      </c>
      <c r="M14" s="18">
        <v>0</v>
      </c>
      <c r="N14" s="12">
        <v>10</v>
      </c>
      <c r="O14" s="16">
        <v>0</v>
      </c>
      <c r="P14" s="12">
        <v>0</v>
      </c>
      <c r="Q14" s="13">
        <v>0</v>
      </c>
      <c r="R14" s="17">
        <v>0</v>
      </c>
      <c r="S14" s="17">
        <v>0</v>
      </c>
      <c r="T14" s="13">
        <v>84</v>
      </c>
      <c r="U14" s="13">
        <v>0</v>
      </c>
      <c r="V14" s="16">
        <v>130</v>
      </c>
      <c r="W14" s="17">
        <v>0</v>
      </c>
      <c r="X14" s="18">
        <v>364</v>
      </c>
      <c r="Y14" s="20">
        <v>0</v>
      </c>
      <c r="Z14" s="21">
        <v>275</v>
      </c>
      <c r="AA14" s="17">
        <v>0</v>
      </c>
    </row>
    <row r="15" spans="1:27" x14ac:dyDescent="0.25">
      <c r="A15" s="5"/>
      <c r="B15" s="11"/>
      <c r="C15" s="1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4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x14ac:dyDescent="0.25">
      <c r="A16" s="2" t="s">
        <v>18</v>
      </c>
      <c r="B16" s="11">
        <f>P16+L16+N16+J16+F16+D16+H16+V16+X16+Z16+R16+T16</f>
        <v>112812</v>
      </c>
      <c r="C16" s="11">
        <f>Q16+M16+O16+K16+G16+E16+I16+W16+Y16+AA16+S16+U16</f>
        <v>112803</v>
      </c>
      <c r="D16" s="13">
        <f>SUM(D5:D14)</f>
        <v>5274</v>
      </c>
      <c r="E16" s="13">
        <f>SUM(E5:E14)</f>
        <v>5282</v>
      </c>
      <c r="F16" s="13">
        <f>SUM(F5:F14)</f>
        <v>4957</v>
      </c>
      <c r="G16" s="13">
        <f>SUM(G5:G14)</f>
        <v>4938</v>
      </c>
      <c r="H16" s="13">
        <f t="shared" ref="H16:K16" si="1">SUM(H5:H14)</f>
        <v>6769</v>
      </c>
      <c r="I16" s="13">
        <f t="shared" si="1"/>
        <v>6755</v>
      </c>
      <c r="J16" s="13">
        <f t="shared" si="1"/>
        <v>7310</v>
      </c>
      <c r="K16" s="13">
        <f t="shared" si="1"/>
        <v>7304</v>
      </c>
      <c r="L16" s="13">
        <f t="shared" ref="L16:M16" si="2">SUM(L5:L14)</f>
        <v>8217</v>
      </c>
      <c r="M16" s="13">
        <f t="shared" si="2"/>
        <v>8221</v>
      </c>
      <c r="N16" s="13">
        <f>SUM(N5:N14)</f>
        <v>9690</v>
      </c>
      <c r="O16" s="13">
        <f>SUM(O5:O14)</f>
        <v>9689</v>
      </c>
      <c r="P16" s="13">
        <f>SUM(P5:P14)</f>
        <v>10806</v>
      </c>
      <c r="Q16" s="13">
        <f>SUM(Q5:Q14)</f>
        <v>10798</v>
      </c>
      <c r="R16" s="13">
        <f t="shared" ref="R16:U16" si="3">SUM(R5:R14)</f>
        <v>11328</v>
      </c>
      <c r="S16" s="13">
        <f t="shared" si="3"/>
        <v>11304</v>
      </c>
      <c r="T16" s="13">
        <f t="shared" si="3"/>
        <v>11329</v>
      </c>
      <c r="U16" s="13">
        <f t="shared" si="3"/>
        <v>11356</v>
      </c>
      <c r="V16" s="13">
        <f>SUM(V5:V14)</f>
        <v>12401</v>
      </c>
      <c r="W16" s="13">
        <f>SUM(W5:W14)</f>
        <v>12418</v>
      </c>
      <c r="X16" s="13">
        <f>SUM(X5:X14)</f>
        <v>12529</v>
      </c>
      <c r="Y16" s="13">
        <f>SUM(Y5:Y14)</f>
        <v>12525</v>
      </c>
      <c r="Z16" s="13">
        <f t="shared" ref="Z16:AA16" si="4">SUM(Z5:Z14)</f>
        <v>12202</v>
      </c>
      <c r="AA16" s="13">
        <f t="shared" si="4"/>
        <v>12213</v>
      </c>
    </row>
    <row r="17" spans="1:27" x14ac:dyDescent="0.25">
      <c r="A17" s="5"/>
      <c r="B17" s="11"/>
      <c r="C17" s="11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x14ac:dyDescent="0.25">
      <c r="A18" s="2" t="s">
        <v>18</v>
      </c>
      <c r="B18" s="33">
        <f>B16+C16</f>
        <v>225615</v>
      </c>
      <c r="C18" s="33"/>
      <c r="D18" s="32">
        <f>D16+E16</f>
        <v>10556</v>
      </c>
      <c r="E18" s="32"/>
      <c r="F18" s="32">
        <f>F16+G16</f>
        <v>9895</v>
      </c>
      <c r="G18" s="32"/>
      <c r="H18" s="32">
        <f>H16+I16</f>
        <v>13524</v>
      </c>
      <c r="I18" s="32"/>
      <c r="J18" s="32">
        <f>J16+K16</f>
        <v>14614</v>
      </c>
      <c r="K18" s="32"/>
      <c r="L18" s="32">
        <f>L16+M16</f>
        <v>16438</v>
      </c>
      <c r="M18" s="32"/>
      <c r="N18" s="32">
        <f>N16+O16</f>
        <v>19379</v>
      </c>
      <c r="O18" s="32"/>
      <c r="P18" s="32">
        <f>P16+Q16</f>
        <v>21604</v>
      </c>
      <c r="Q18" s="32"/>
      <c r="R18" s="32">
        <f>R16+S16</f>
        <v>22632</v>
      </c>
      <c r="S18" s="32"/>
      <c r="T18" s="32">
        <f>T16+U16</f>
        <v>22685</v>
      </c>
      <c r="U18" s="32"/>
      <c r="V18" s="32">
        <f>V16+W16</f>
        <v>24819</v>
      </c>
      <c r="W18" s="32"/>
      <c r="X18" s="32">
        <f>X16+Y16</f>
        <v>25054</v>
      </c>
      <c r="Y18" s="32"/>
      <c r="Z18" s="32">
        <f>Z16+AA16</f>
        <v>24415</v>
      </c>
      <c r="AA18" s="32"/>
    </row>
  </sheetData>
  <mergeCells count="13">
    <mergeCell ref="Z18:AA18"/>
    <mergeCell ref="X18:Y18"/>
    <mergeCell ref="V18:W18"/>
    <mergeCell ref="B18:C18"/>
    <mergeCell ref="D18:E18"/>
    <mergeCell ref="F18:G18"/>
    <mergeCell ref="H18:I18"/>
    <mergeCell ref="J18:K18"/>
    <mergeCell ref="T18:U18"/>
    <mergeCell ref="R18:S18"/>
    <mergeCell ref="P18:Q18"/>
    <mergeCell ref="N18:O18"/>
    <mergeCell ref="L18:M18"/>
  </mergeCells>
  <printOptions horizontalCentered="1" verticalCentered="1"/>
  <pageMargins left="0.2" right="0.2" top="0" bottom="0.25" header="0" footer="0"/>
  <pageSetup scale="54" orientation="landscape" horizontalDpi="4294967293" r:id="rId1"/>
  <ignoredErrors>
    <ignoredError sqref="B6:C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"/>
  <sheetViews>
    <sheetView workbookViewId="0"/>
  </sheetViews>
  <sheetFormatPr defaultRowHeight="15" x14ac:dyDescent="0.25"/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7" t="s">
        <v>22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7" x14ac:dyDescent="0.25">
      <c r="L2" s="27" t="s">
        <v>24</v>
      </c>
    </row>
    <row r="3" spans="1:27" x14ac:dyDescent="0.25">
      <c r="A3" s="4" t="s">
        <v>23</v>
      </c>
      <c r="B3" s="34" t="s">
        <v>0</v>
      </c>
      <c r="C3" s="34"/>
      <c r="D3" s="34" t="s">
        <v>1</v>
      </c>
      <c r="E3" s="34"/>
      <c r="F3" s="34" t="s">
        <v>2</v>
      </c>
      <c r="G3" s="34"/>
      <c r="H3" s="34" t="s">
        <v>3</v>
      </c>
      <c r="I3" s="34"/>
      <c r="J3" s="34" t="s">
        <v>4</v>
      </c>
      <c r="K3" s="34"/>
      <c r="L3" s="34" t="s">
        <v>5</v>
      </c>
      <c r="M3" s="34"/>
      <c r="N3" s="34" t="s">
        <v>6</v>
      </c>
      <c r="O3" s="34"/>
      <c r="P3" s="34" t="s">
        <v>7</v>
      </c>
      <c r="Q3" s="34"/>
      <c r="R3" s="34" t="s">
        <v>8</v>
      </c>
      <c r="S3" s="34"/>
      <c r="T3" s="34" t="s">
        <v>9</v>
      </c>
      <c r="U3" s="34"/>
      <c r="V3" s="34" t="s">
        <v>19</v>
      </c>
      <c r="W3" s="34"/>
      <c r="X3" s="34" t="s">
        <v>20</v>
      </c>
      <c r="Y3" s="34"/>
      <c r="Z3" s="34" t="s">
        <v>21</v>
      </c>
      <c r="AA3" s="34"/>
    </row>
    <row r="4" spans="1:27" x14ac:dyDescent="0.25">
      <c r="A4" s="28"/>
      <c r="B4" s="29" t="s">
        <v>10</v>
      </c>
      <c r="C4" s="29" t="s">
        <v>11</v>
      </c>
      <c r="D4" s="29" t="s">
        <v>10</v>
      </c>
      <c r="E4" s="29" t="s">
        <v>11</v>
      </c>
      <c r="F4" s="29" t="s">
        <v>10</v>
      </c>
      <c r="G4" s="29" t="s">
        <v>11</v>
      </c>
      <c r="H4" s="29" t="s">
        <v>10</v>
      </c>
      <c r="I4" s="29" t="s">
        <v>11</v>
      </c>
      <c r="J4" s="29" t="s">
        <v>10</v>
      </c>
      <c r="K4" s="29" t="s">
        <v>11</v>
      </c>
      <c r="L4" s="29" t="s">
        <v>10</v>
      </c>
      <c r="M4" s="29" t="s">
        <v>11</v>
      </c>
      <c r="N4" s="29" t="s">
        <v>10</v>
      </c>
      <c r="O4" s="29" t="s">
        <v>11</v>
      </c>
      <c r="P4" s="29" t="s">
        <v>10</v>
      </c>
      <c r="Q4" s="29" t="s">
        <v>11</v>
      </c>
      <c r="R4" s="29" t="s">
        <v>10</v>
      </c>
      <c r="S4" s="29" t="s">
        <v>11</v>
      </c>
      <c r="T4" s="29" t="s">
        <v>10</v>
      </c>
      <c r="U4" s="29" t="s">
        <v>11</v>
      </c>
      <c r="V4" s="29" t="s">
        <v>10</v>
      </c>
      <c r="W4" s="29" t="s">
        <v>11</v>
      </c>
      <c r="X4" s="29" t="s">
        <v>10</v>
      </c>
      <c r="Y4" s="29" t="s">
        <v>11</v>
      </c>
      <c r="Z4" s="29" t="s">
        <v>10</v>
      </c>
      <c r="AA4" s="29" t="s">
        <v>11</v>
      </c>
    </row>
    <row r="5" spans="1:27" x14ac:dyDescent="0.25">
      <c r="A5" s="28" t="s">
        <v>12</v>
      </c>
      <c r="B5" s="30">
        <f>'MCAC Monthly Total'!B5/'MCAC Monthly Total'!B16</f>
        <v>7.2775945821366523E-3</v>
      </c>
      <c r="C5" s="30">
        <f>'MCAC Monthly Total'!C5/'MCAC Monthly Total'!C16</f>
        <v>0</v>
      </c>
      <c r="D5" s="30">
        <f>'MCAC Monthly Total'!D5/'MCAC Monthly Total'!D16</f>
        <v>1.8960940462646946E-4</v>
      </c>
      <c r="E5" s="30">
        <f>'MCAC Monthly Total'!E5/'MCAC Monthly Total'!E16</f>
        <v>0</v>
      </c>
      <c r="F5" s="30">
        <f>'MCAC Monthly Total'!F5/'MCAC Monthly Total'!F16</f>
        <v>8.0693968125882594E-4</v>
      </c>
      <c r="G5" s="30">
        <f>'MCAC Monthly Total'!G5/'MCAC Monthly Total'!G16</f>
        <v>0</v>
      </c>
      <c r="H5" s="30">
        <f>'MCAC Monthly Total'!H5/'MCAC Monthly Total'!H16</f>
        <v>1.0341261633919339E-3</v>
      </c>
      <c r="I5" s="30">
        <f>'MCAC Monthly Total'!I5/'MCAC Monthly Total'!I16</f>
        <v>0</v>
      </c>
      <c r="J5" s="30">
        <f>'MCAC Monthly Total'!J5/'MCAC Monthly Total'!J16</f>
        <v>3.9671682626538987E-3</v>
      </c>
      <c r="K5" s="30">
        <f>'MCAC Monthly Total'!K5/'MCAC Monthly Total'!K16</f>
        <v>0</v>
      </c>
      <c r="L5" s="30">
        <f>'MCAC Monthly Total'!L5/'MCAC Monthly Total'!L16</f>
        <v>2.4339783375927956E-3</v>
      </c>
      <c r="M5" s="30">
        <f>'MCAC Monthly Total'!M5/'MCAC Monthly Total'!M16</f>
        <v>0</v>
      </c>
      <c r="N5" s="30">
        <f>'MCAC Monthly Total'!N5/'MCAC Monthly Total'!N16</f>
        <v>1.9607843137254902E-3</v>
      </c>
      <c r="O5" s="30">
        <f>'MCAC Monthly Total'!O5/'MCAC Monthly Total'!O16</f>
        <v>0</v>
      </c>
      <c r="P5" s="30">
        <f>'MCAC Monthly Total'!P5/'MCAC Monthly Total'!P16</f>
        <v>5.6450120303535075E-3</v>
      </c>
      <c r="Q5" s="30">
        <f>'MCAC Monthly Total'!Q5/'MCAC Monthly Total'!Q16</f>
        <v>0</v>
      </c>
      <c r="R5" s="30">
        <f>'MCAC Monthly Total'!R5/'MCAC Monthly Total'!R16</f>
        <v>8.9159604519774005E-3</v>
      </c>
      <c r="S5" s="30">
        <f>'MCAC Monthly Total'!S5/'MCAC Monthly Total'!S16</f>
        <v>0</v>
      </c>
      <c r="T5" s="30">
        <f>'MCAC Monthly Total'!T5/'MCAC Monthly Total'!T16</f>
        <v>1.2975549474799187E-2</v>
      </c>
      <c r="U5" s="30">
        <f>'MCAC Monthly Total'!U5/'MCAC Monthly Total'!U16</f>
        <v>0</v>
      </c>
      <c r="V5" s="30">
        <f>'MCAC Monthly Total'!V5/'MCAC Monthly Total'!V16</f>
        <v>1.9192000645109265E-2</v>
      </c>
      <c r="W5" s="30">
        <f>'MCAC Monthly Total'!W5/'MCAC Monthly Total'!W16</f>
        <v>0</v>
      </c>
      <c r="X5" s="30">
        <f>'MCAC Monthly Total'!X5/'MCAC Monthly Total'!X16</f>
        <v>1.2690557905658871E-2</v>
      </c>
      <c r="Y5" s="30">
        <f>'MCAC Monthly Total'!Y5/'MCAC Monthly Total'!Y16</f>
        <v>0</v>
      </c>
      <c r="Z5" s="30">
        <f>'MCAC Monthly Total'!Z5/'MCAC Monthly Total'!Z16</f>
        <v>2.8683822324209146E-3</v>
      </c>
      <c r="AA5" s="30">
        <f>'MCAC Monthly Total'!AA5/'MCAC Monthly Total'!AA16</f>
        <v>0</v>
      </c>
    </row>
    <row r="6" spans="1:27" x14ac:dyDescent="0.25">
      <c r="A6" s="28" t="s">
        <v>13</v>
      </c>
      <c r="B6" s="30">
        <f>'MCAC Monthly Total'!B6/'MCAC Monthly Total'!B16</f>
        <v>0.25360777222281317</v>
      </c>
      <c r="C6" s="30">
        <f>'MCAC Monthly Total'!C6/'MCAC Monthly Total'!C16</f>
        <v>4.1470528266092217E-2</v>
      </c>
      <c r="D6" s="30">
        <f>'MCAC Monthly Total'!D6/'MCAC Monthly Total'!D16</f>
        <v>0.22828972317026924</v>
      </c>
      <c r="E6" s="30">
        <f>'MCAC Monthly Total'!E6/'MCAC Monthly Total'!E16</f>
        <v>6.6073457023854601E-2</v>
      </c>
      <c r="F6" s="30">
        <f>'MCAC Monthly Total'!F6/'MCAC Monthly Total'!F16</f>
        <v>0.25963284244502721</v>
      </c>
      <c r="G6" s="30">
        <f>'MCAC Monthly Total'!G6/'MCAC Monthly Total'!G16</f>
        <v>8.0396921830700685E-2</v>
      </c>
      <c r="H6" s="30">
        <f>'MCAC Monthly Total'!H6/'MCAC Monthly Total'!H16</f>
        <v>0.17476732161323683</v>
      </c>
      <c r="I6" s="30">
        <f>'MCAC Monthly Total'!I6/'MCAC Monthly Total'!I16</f>
        <v>1.4211695040710584E-2</v>
      </c>
      <c r="J6" s="30">
        <f>'MCAC Monthly Total'!J6/'MCAC Monthly Total'!J16</f>
        <v>0.32024623803009578</v>
      </c>
      <c r="K6" s="30">
        <f>'MCAC Monthly Total'!K6/'MCAC Monthly Total'!K16</f>
        <v>3.0668127053669222E-2</v>
      </c>
      <c r="L6" s="30">
        <f>'MCAC Monthly Total'!L6/'MCAC Monthly Total'!L16</f>
        <v>0.30193501277838625</v>
      </c>
      <c r="M6" s="30">
        <f>'MCAC Monthly Total'!M6/'MCAC Monthly Total'!M16</f>
        <v>4.0141102055710982E-2</v>
      </c>
      <c r="N6" s="30">
        <f>'MCAC Monthly Total'!N6/'MCAC Monthly Total'!N16</f>
        <v>0.13735810113519092</v>
      </c>
      <c r="O6" s="30">
        <f>'MCAC Monthly Total'!O6/'MCAC Monthly Total'!O16</f>
        <v>2.1261224068531325E-2</v>
      </c>
      <c r="P6" s="30">
        <f>'MCAC Monthly Total'!P6/'MCAC Monthly Total'!P16</f>
        <v>0.29196742550434945</v>
      </c>
      <c r="Q6" s="30">
        <f>'MCAC Monthly Total'!Q6/'MCAC Monthly Total'!Q16</f>
        <v>4.8157066123356178E-2</v>
      </c>
      <c r="R6" s="30">
        <f>'MCAC Monthly Total'!R6/'MCAC Monthly Total'!R16</f>
        <v>0.33509887005649719</v>
      </c>
      <c r="S6" s="30">
        <f>'MCAC Monthly Total'!S6/'MCAC Monthly Total'!S16</f>
        <v>6.5640481245576782E-2</v>
      </c>
      <c r="T6" s="30">
        <f>'MCAC Monthly Total'!T6/'MCAC Monthly Total'!T16</f>
        <v>0.26736693441610027</v>
      </c>
      <c r="U6" s="30">
        <f>'MCAC Monthly Total'!U6/'MCAC Monthly Total'!U16</f>
        <v>3.4255019373018669E-2</v>
      </c>
      <c r="V6" s="30">
        <f>'MCAC Monthly Total'!V6/'MCAC Monthly Total'!V16</f>
        <v>0.43012660269333119</v>
      </c>
      <c r="W6" s="30">
        <f>'MCAC Monthly Total'!W6/'MCAC Monthly Total'!W16</f>
        <v>7.2314382348204226E-2</v>
      </c>
      <c r="X6" s="30">
        <f>'MCAC Monthly Total'!X6/'MCAC Monthly Total'!X16</f>
        <v>0.1126985393886184</v>
      </c>
      <c r="Y6" s="30">
        <f>'MCAC Monthly Total'!Y6/'MCAC Monthly Total'!Y16</f>
        <v>1.2854291417165669E-2</v>
      </c>
      <c r="Z6" s="30">
        <f>'MCAC Monthly Total'!Z6/'MCAC Monthly Total'!Z16</f>
        <v>0.1685789214882806</v>
      </c>
      <c r="AA6" s="30">
        <f>'MCAC Monthly Total'!AA6/'MCAC Monthly Total'!AA16</f>
        <v>2.9968066814050603E-2</v>
      </c>
    </row>
    <row r="7" spans="1:27" x14ac:dyDescent="0.25">
      <c r="A7" s="28">
        <v>9</v>
      </c>
      <c r="B7" s="30">
        <f>'MCAC Monthly Total'!B7/'MCAC Monthly Total'!B16</f>
        <v>0</v>
      </c>
      <c r="C7" s="30">
        <f>'MCAC Monthly Total'!C7/'MCAC Monthly Total'!C16</f>
        <v>0.23981631694192532</v>
      </c>
      <c r="D7" s="30">
        <f>'MCAC Monthly Total'!D7/'MCAC Monthly Total'!D16</f>
        <v>0</v>
      </c>
      <c r="E7" s="30">
        <f>'MCAC Monthly Total'!E7/'MCAC Monthly Total'!E16</f>
        <v>0.15562287012495266</v>
      </c>
      <c r="F7" s="30">
        <f>'MCAC Monthly Total'!F7/'MCAC Monthly Total'!F16</f>
        <v>0</v>
      </c>
      <c r="G7" s="30">
        <f>'MCAC Monthly Total'!G7/'MCAC Monthly Total'!G16</f>
        <v>0.17415957877683272</v>
      </c>
      <c r="H7" s="30">
        <f>'MCAC Monthly Total'!H7/'MCAC Monthly Total'!H16</f>
        <v>0</v>
      </c>
      <c r="I7" s="30">
        <f>'MCAC Monthly Total'!I7/'MCAC Monthly Total'!I16</f>
        <v>0.17409326424870467</v>
      </c>
      <c r="J7" s="30">
        <f>'MCAC Monthly Total'!J7/'MCAC Monthly Total'!J16</f>
        <v>0</v>
      </c>
      <c r="K7" s="30">
        <f>'MCAC Monthly Total'!K7/'MCAC Monthly Total'!K16</f>
        <v>0.32187842278203727</v>
      </c>
      <c r="L7" s="30">
        <f>'MCAC Monthly Total'!L7/'MCAC Monthly Total'!L16</f>
        <v>0</v>
      </c>
      <c r="M7" s="30">
        <f>'MCAC Monthly Total'!M7/'MCAC Monthly Total'!M16</f>
        <v>0.34205084539593722</v>
      </c>
      <c r="N7" s="30">
        <f>'MCAC Monthly Total'!N7/'MCAC Monthly Total'!N16</f>
        <v>0</v>
      </c>
      <c r="O7" s="30">
        <f>'MCAC Monthly Total'!O7/'MCAC Monthly Total'!O16</f>
        <v>0.15285375167715967</v>
      </c>
      <c r="P7" s="30">
        <f>'MCAC Monthly Total'!P7/'MCAC Monthly Total'!P16</f>
        <v>0</v>
      </c>
      <c r="Q7" s="30">
        <f>'MCAC Monthly Total'!Q7/'MCAC Monthly Total'!Q16</f>
        <v>0.32117058714576774</v>
      </c>
      <c r="R7" s="30">
        <f>'MCAC Monthly Total'!R7/'MCAC Monthly Total'!R16</f>
        <v>0</v>
      </c>
      <c r="S7" s="30">
        <f>'MCAC Monthly Total'!S7/'MCAC Monthly Total'!S16</f>
        <v>0.28184713375796178</v>
      </c>
      <c r="T7" s="30">
        <f>'MCAC Monthly Total'!T7/'MCAC Monthly Total'!T16</f>
        <v>0</v>
      </c>
      <c r="U7" s="30">
        <f>'MCAC Monthly Total'!U7/'MCAC Monthly Total'!U16</f>
        <v>0.25361042620641072</v>
      </c>
      <c r="V7" s="30">
        <f>'MCAC Monthly Total'!V7/'MCAC Monthly Total'!V16</f>
        <v>0</v>
      </c>
      <c r="W7" s="30">
        <f>'MCAC Monthly Total'!W7/'MCAC Monthly Total'!W16</f>
        <v>0.38742148494121437</v>
      </c>
      <c r="X7" s="30">
        <f>'MCAC Monthly Total'!X7/'MCAC Monthly Total'!X16</f>
        <v>0</v>
      </c>
      <c r="Y7" s="30">
        <f>'MCAC Monthly Total'!Y7/'MCAC Monthly Total'!Y16</f>
        <v>0.11944111776447106</v>
      </c>
      <c r="Z7" s="30">
        <f>'MCAC Monthly Total'!Z7/'MCAC Monthly Total'!Z16</f>
        <v>0</v>
      </c>
      <c r="AA7" s="30">
        <f>'MCAC Monthly Total'!AA7/'MCAC Monthly Total'!AA16</f>
        <v>0.13993285842954228</v>
      </c>
    </row>
    <row r="8" spans="1:27" x14ac:dyDescent="0.25">
      <c r="A8" s="28">
        <v>14</v>
      </c>
      <c r="B8" s="30">
        <f>'MCAC Monthly Total'!B8/'MCAC Monthly Total'!B16</f>
        <v>0</v>
      </c>
      <c r="C8" s="30">
        <f>'MCAC Monthly Total'!C8/'MCAC Monthly Total'!C16</f>
        <v>0</v>
      </c>
      <c r="D8" s="30">
        <f>'MCAC Monthly Total'!D8/'MCAC Monthly Total'!D16</f>
        <v>0</v>
      </c>
      <c r="E8" s="30">
        <f>'MCAC Monthly Total'!E8/'MCAC Monthly Total'!E16</f>
        <v>0</v>
      </c>
      <c r="F8" s="30">
        <f>'MCAC Monthly Total'!F8/'MCAC Monthly Total'!F16</f>
        <v>0</v>
      </c>
      <c r="G8" s="30">
        <f>'MCAC Monthly Total'!G8/'MCAC Monthly Total'!G16</f>
        <v>0</v>
      </c>
      <c r="H8" s="30">
        <f>'MCAC Monthly Total'!H8/'MCAC Monthly Total'!H16</f>
        <v>0</v>
      </c>
      <c r="I8" s="30">
        <f>'MCAC Monthly Total'!I8/'MCAC Monthly Total'!I16</f>
        <v>0</v>
      </c>
      <c r="J8" s="30">
        <f>'MCAC Monthly Total'!J8/'MCAC Monthly Total'!J16</f>
        <v>0</v>
      </c>
      <c r="K8" s="30">
        <f>'MCAC Monthly Total'!K8/'MCAC Monthly Total'!K16</f>
        <v>0</v>
      </c>
      <c r="L8" s="30">
        <f>'MCAC Monthly Total'!L8/'MCAC Monthly Total'!L16</f>
        <v>0</v>
      </c>
      <c r="M8" s="30">
        <f>'MCAC Monthly Total'!M8/'MCAC Monthly Total'!M16</f>
        <v>0</v>
      </c>
      <c r="N8" s="30">
        <f>'MCAC Monthly Total'!N8/'MCAC Monthly Total'!N16</f>
        <v>0</v>
      </c>
      <c r="O8" s="30">
        <f>'MCAC Monthly Total'!O8/'MCAC Monthly Total'!O16</f>
        <v>0</v>
      </c>
      <c r="P8" s="30">
        <f>'MCAC Monthly Total'!P8/'MCAC Monthly Total'!P16</f>
        <v>0</v>
      </c>
      <c r="Q8" s="30">
        <f>'MCAC Monthly Total'!Q8/'MCAC Monthly Total'!Q16</f>
        <v>0</v>
      </c>
      <c r="R8" s="30">
        <f>'MCAC Monthly Total'!R8/'MCAC Monthly Total'!R16</f>
        <v>0</v>
      </c>
      <c r="S8" s="30">
        <f>'MCAC Monthly Total'!S8/'MCAC Monthly Total'!S16</f>
        <v>0</v>
      </c>
      <c r="T8" s="30">
        <f>'MCAC Monthly Total'!T8/'MCAC Monthly Total'!T16</f>
        <v>0</v>
      </c>
      <c r="U8" s="30">
        <f>'MCAC Monthly Total'!U8/'MCAC Monthly Total'!U16</f>
        <v>0</v>
      </c>
      <c r="V8" s="30">
        <f>'MCAC Monthly Total'!V8/'MCAC Monthly Total'!V16</f>
        <v>0</v>
      </c>
      <c r="W8" s="30">
        <f>'MCAC Monthly Total'!W8/'MCAC Monthly Total'!W16</f>
        <v>0</v>
      </c>
      <c r="X8" s="30">
        <f>'MCAC Monthly Total'!X8/'MCAC Monthly Total'!X16</f>
        <v>0</v>
      </c>
      <c r="Y8" s="30">
        <f>'MCAC Monthly Total'!Y8/'MCAC Monthly Total'!Y16</f>
        <v>0</v>
      </c>
      <c r="Z8" s="30">
        <f>'MCAC Monthly Total'!Z8/'MCAC Monthly Total'!Z16</f>
        <v>0</v>
      </c>
      <c r="AA8" s="30">
        <f>'MCAC Monthly Total'!AA8/'MCAC Monthly Total'!AA16</f>
        <v>0</v>
      </c>
    </row>
    <row r="9" spans="1:27" x14ac:dyDescent="0.25">
      <c r="A9" s="28" t="s">
        <v>14</v>
      </c>
      <c r="B9" s="30">
        <f>'MCAC Monthly Total'!B9/'MCAC Monthly Total'!B16</f>
        <v>3.4650569088394853E-2</v>
      </c>
      <c r="C9" s="30">
        <f>'MCAC Monthly Total'!C9/'MCAC Monthly Total'!C16</f>
        <v>5.7835341258654471E-2</v>
      </c>
      <c r="D9" s="30">
        <f>'MCAC Monthly Total'!D9/'MCAC Monthly Total'!D16</f>
        <v>1.422070534698521E-2</v>
      </c>
      <c r="E9" s="30">
        <f>'MCAC Monthly Total'!E9/'MCAC Monthly Total'!E16</f>
        <v>2.9912911775842484E-2</v>
      </c>
      <c r="F9" s="30">
        <f>'MCAC Monthly Total'!F9/'MCAC Monthly Total'!F16</f>
        <v>1.1700625378252975E-2</v>
      </c>
      <c r="G9" s="30">
        <f>'MCAC Monthly Total'!G9/'MCAC Monthly Total'!G16</f>
        <v>8.1004455245038479E-2</v>
      </c>
      <c r="H9" s="30">
        <f>'MCAC Monthly Total'!H9/'MCAC Monthly Total'!H16</f>
        <v>3.9444526517949476E-2</v>
      </c>
      <c r="I9" s="30">
        <f>'MCAC Monthly Total'!I9/'MCAC Monthly Total'!I16</f>
        <v>0.13071798667653589</v>
      </c>
      <c r="J9" s="30">
        <f>'MCAC Monthly Total'!J9/'MCAC Monthly Total'!J16</f>
        <v>8.508891928864569E-2</v>
      </c>
      <c r="K9" s="30">
        <f>'MCAC Monthly Total'!K9/'MCAC Monthly Total'!K16</f>
        <v>8.7075575027382252E-2</v>
      </c>
      <c r="L9" s="30">
        <f>'MCAC Monthly Total'!L9/'MCAC Monthly Total'!L16</f>
        <v>6.4257028112449793E-2</v>
      </c>
      <c r="M9" s="30">
        <f>'MCAC Monthly Total'!M9/'MCAC Monthly Total'!M16</f>
        <v>5.4981145846004137E-2</v>
      </c>
      <c r="N9" s="30">
        <f>'MCAC Monthly Total'!N9/'MCAC Monthly Total'!N16</f>
        <v>4.1692466460268321E-2</v>
      </c>
      <c r="O9" s="30">
        <f>'MCAC Monthly Total'!O9/'MCAC Monthly Total'!O16</f>
        <v>8.2361440809165035E-2</v>
      </c>
      <c r="P9" s="30">
        <f>'MCAC Monthly Total'!P9/'MCAC Monthly Total'!P16</f>
        <v>8.4490098093651669E-2</v>
      </c>
      <c r="Q9" s="30">
        <f>'MCAC Monthly Total'!Q9/'MCAC Monthly Total'!Q16</f>
        <v>6.4919429523985925E-2</v>
      </c>
      <c r="R9" s="30">
        <f>'MCAC Monthly Total'!R9/'MCAC Monthly Total'!R16</f>
        <v>3.0014124293785312E-2</v>
      </c>
      <c r="S9" s="30">
        <f>'MCAC Monthly Total'!S9/'MCAC Monthly Total'!S16</f>
        <v>4.7416843595187545E-2</v>
      </c>
      <c r="T9" s="30">
        <f>'MCAC Monthly Total'!T9/'MCAC Monthly Total'!T16</f>
        <v>1.5005737487863007E-2</v>
      </c>
      <c r="U9" s="30">
        <f>'MCAC Monthly Total'!U9/'MCAC Monthly Total'!U16</f>
        <v>4.0243043325114476E-2</v>
      </c>
      <c r="V9" s="30">
        <f>'MCAC Monthly Total'!V9/'MCAC Monthly Total'!V16</f>
        <v>2.5965647931618419E-2</v>
      </c>
      <c r="W9" s="30">
        <f>'MCAC Monthly Total'!W9/'MCAC Monthly Total'!W16</f>
        <v>4.4532130777903044E-2</v>
      </c>
      <c r="X9" s="30">
        <f>'MCAC Monthly Total'!X9/'MCAC Monthly Total'!X16</f>
        <v>1.5962965919067762E-2</v>
      </c>
      <c r="Y9" s="30">
        <f>'MCAC Monthly Total'!Y9/'MCAC Monthly Total'!Y16</f>
        <v>3.1776447105788426E-2</v>
      </c>
      <c r="Z9" s="30">
        <f>'MCAC Monthly Total'!Z9/'MCAC Monthly Total'!Z16</f>
        <v>8.1953778069168985E-4</v>
      </c>
      <c r="AA9" s="30">
        <f>'MCAC Monthly Total'!AA9/'MCAC Monthly Total'!AA16</f>
        <v>4.519774011299435E-2</v>
      </c>
    </row>
    <row r="10" spans="1:27" x14ac:dyDescent="0.25">
      <c r="A10" s="28" t="s">
        <v>15</v>
      </c>
      <c r="B10" s="30">
        <f>'MCAC Monthly Total'!B10/'MCAC Monthly Total'!B16</f>
        <v>0.32000141828883449</v>
      </c>
      <c r="C10" s="30">
        <f>'MCAC Monthly Total'!C10/'MCAC Monthly Total'!C16</f>
        <v>2.2552591686391319E-2</v>
      </c>
      <c r="D10" s="30">
        <f>'MCAC Monthly Total'!D10/'MCAC Monthly Total'!D16</f>
        <v>0.16287447857413728</v>
      </c>
      <c r="E10" s="30">
        <f>'MCAC Monthly Total'!E10/'MCAC Monthly Total'!E16</f>
        <v>4.354411207875805E-3</v>
      </c>
      <c r="F10" s="30">
        <f>'MCAC Monthly Total'!F10/'MCAC Monthly Total'!F16</f>
        <v>0.2083921726850918</v>
      </c>
      <c r="G10" s="30">
        <f>'MCAC Monthly Total'!G10/'MCAC Monthly Total'!G16</f>
        <v>5.6703118671526933E-3</v>
      </c>
      <c r="H10" s="30">
        <f>'MCAC Monthly Total'!H10/'MCAC Monthly Total'!H16</f>
        <v>0.30166937509233271</v>
      </c>
      <c r="I10" s="30">
        <f>'MCAC Monthly Total'!I10/'MCAC Monthly Total'!I16</f>
        <v>6.9578090303478906E-3</v>
      </c>
      <c r="J10" s="30">
        <f>'MCAC Monthly Total'!J10/'MCAC Monthly Total'!J16</f>
        <v>0.13433652530779755</v>
      </c>
      <c r="K10" s="30">
        <f>'MCAC Monthly Total'!K10/'MCAC Monthly Total'!K16</f>
        <v>6.7086527929901421E-3</v>
      </c>
      <c r="L10" s="30">
        <f>'MCAC Monthly Total'!L10/'MCAC Monthly Total'!L16</f>
        <v>0.28501886333211635</v>
      </c>
      <c r="M10" s="30">
        <f>'MCAC Monthly Total'!M10/'MCAC Monthly Total'!M16</f>
        <v>2.2016786279041477E-2</v>
      </c>
      <c r="N10" s="30">
        <f>'MCAC Monthly Total'!N10/'MCAC Monthly Total'!N16</f>
        <v>0.59803921568627449</v>
      </c>
      <c r="O10" s="30">
        <f>'MCAC Monthly Total'!O10/'MCAC Monthly Total'!O16</f>
        <v>5.2017752089998967E-2</v>
      </c>
      <c r="P10" s="30">
        <f>'MCAC Monthly Total'!P10/'MCAC Monthly Total'!P16</f>
        <v>0.30418286137331113</v>
      </c>
      <c r="Q10" s="30">
        <f>'MCAC Monthly Total'!Q10/'MCAC Monthly Total'!Q16</f>
        <v>2.7227264308205223E-2</v>
      </c>
      <c r="R10" s="30">
        <f>'MCAC Monthly Total'!R10/'MCAC Monthly Total'!R16</f>
        <v>0.45259533898305082</v>
      </c>
      <c r="S10" s="30">
        <f>'MCAC Monthly Total'!S10/'MCAC Monthly Total'!S16</f>
        <v>4.9097664543524419E-2</v>
      </c>
      <c r="T10" s="30">
        <f>'MCAC Monthly Total'!T10/'MCAC Monthly Total'!T16</f>
        <v>0.35334098331715069</v>
      </c>
      <c r="U10" s="30">
        <f>'MCAC Monthly Total'!U10/'MCAC Monthly Total'!U16</f>
        <v>2.3159563226488201E-2</v>
      </c>
      <c r="V10" s="30">
        <f>'MCAC Monthly Total'!V10/'MCAC Monthly Total'!V16</f>
        <v>0.20869284735102009</v>
      </c>
      <c r="W10" s="30">
        <f>'MCAC Monthly Total'!W10/'MCAC Monthly Total'!W16</f>
        <v>1.4414559510388147E-2</v>
      </c>
      <c r="X10" s="30">
        <f>'MCAC Monthly Total'!X10/'MCAC Monthly Total'!X16</f>
        <v>0.28653523824726634</v>
      </c>
      <c r="Y10" s="30">
        <f>'MCAC Monthly Total'!Y10/'MCAC Monthly Total'!Y16</f>
        <v>1.4770459081836327E-2</v>
      </c>
      <c r="Z10" s="30">
        <f>'MCAC Monthly Total'!Z10/'MCAC Monthly Total'!Z16</f>
        <v>0.36485821996394036</v>
      </c>
      <c r="AA10" s="30">
        <f>'MCAC Monthly Total'!AA10/'MCAC Monthly Total'!AA16</f>
        <v>1.932367149758454E-2</v>
      </c>
    </row>
    <row r="11" spans="1:27" x14ac:dyDescent="0.25">
      <c r="A11" s="28" t="s">
        <v>16</v>
      </c>
      <c r="B11" s="30">
        <f>'MCAC Monthly Total'!B11/'MCAC Monthly Total'!B16</f>
        <v>7.0914441726057512E-5</v>
      </c>
      <c r="C11" s="30">
        <f>'MCAC Monthly Total'!C11/'MCAC Monthly Total'!C16</f>
        <v>0.29248335593911512</v>
      </c>
      <c r="D11" s="30">
        <f>'MCAC Monthly Total'!D11/'MCAC Monthly Total'!D16</f>
        <v>0</v>
      </c>
      <c r="E11" s="30">
        <f>'MCAC Monthly Total'!E11/'MCAC Monthly Total'!E16</f>
        <v>0.17247254827716774</v>
      </c>
      <c r="F11" s="30">
        <f>'MCAC Monthly Total'!F11/'MCAC Monthly Total'!F16</f>
        <v>0</v>
      </c>
      <c r="G11" s="30">
        <f>'MCAC Monthly Total'!G11/'MCAC Monthly Total'!G16</f>
        <v>0.137910085054678</v>
      </c>
      <c r="H11" s="30">
        <f>'MCAC Monthly Total'!H11/'MCAC Monthly Total'!H16</f>
        <v>0</v>
      </c>
      <c r="I11" s="30">
        <f>'MCAC Monthly Total'!I11/'MCAC Monthly Total'!I16</f>
        <v>0.22161361954108069</v>
      </c>
      <c r="J11" s="30">
        <f>'MCAC Monthly Total'!J11/'MCAC Monthly Total'!J16</f>
        <v>0</v>
      </c>
      <c r="K11" s="30">
        <f>'MCAC Monthly Total'!K11/'MCAC Monthly Total'!K16</f>
        <v>0.1014512595837897</v>
      </c>
      <c r="L11" s="30">
        <f>'MCAC Monthly Total'!L11/'MCAC Monthly Total'!L16</f>
        <v>1.2169891687963977E-4</v>
      </c>
      <c r="M11" s="30">
        <f>'MCAC Monthly Total'!M11/'MCAC Monthly Total'!M16</f>
        <v>0.22758788468556138</v>
      </c>
      <c r="N11" s="30">
        <f>'MCAC Monthly Total'!N11/'MCAC Monthly Total'!N16</f>
        <v>2.0639834881320949E-4</v>
      </c>
      <c r="O11" s="30">
        <f>'MCAC Monthly Total'!O11/'MCAC Monthly Total'!O16</f>
        <v>0.53648467334090211</v>
      </c>
      <c r="P11" s="30">
        <f>'MCAC Monthly Total'!P11/'MCAC Monthly Total'!P16</f>
        <v>0</v>
      </c>
      <c r="Q11" s="30">
        <f>'MCAC Monthly Total'!Q11/'MCAC Monthly Total'!Q16</f>
        <v>0.25847379144285981</v>
      </c>
      <c r="R11" s="30">
        <f>'MCAC Monthly Total'!R11/'MCAC Monthly Total'!R16</f>
        <v>0</v>
      </c>
      <c r="S11" s="30">
        <f>'MCAC Monthly Total'!S11/'MCAC Monthly Total'!S16</f>
        <v>0.418966737438075</v>
      </c>
      <c r="T11" s="30">
        <f>'MCAC Monthly Total'!T11/'MCAC Monthly Total'!T16</f>
        <v>2.6480713213875896E-4</v>
      </c>
      <c r="U11" s="30">
        <f>'MCAC Monthly Total'!U11/'MCAC Monthly Total'!U16</f>
        <v>0.34316660796054949</v>
      </c>
      <c r="V11" s="30">
        <f>'MCAC Monthly Total'!V11/'MCAC Monthly Total'!V16</f>
        <v>0</v>
      </c>
      <c r="W11" s="30">
        <f>'MCAC Monthly Total'!W11/'MCAC Monthly Total'!W16</f>
        <v>0.19205991302947334</v>
      </c>
      <c r="X11" s="30">
        <f>'MCAC Monthly Total'!X11/'MCAC Monthly Total'!X16</f>
        <v>7.9814829595338814E-5</v>
      </c>
      <c r="Y11" s="30">
        <f>'MCAC Monthly Total'!Y11/'MCAC Monthly Total'!Y16</f>
        <v>0.31481037924151695</v>
      </c>
      <c r="Z11" s="30">
        <f>'MCAC Monthly Total'!Z11/'MCAC Monthly Total'!Z16</f>
        <v>8.1953778069168983E-5</v>
      </c>
      <c r="AA11" s="30">
        <f>'MCAC Monthly Total'!AA11/'MCAC Monthly Total'!AA16</f>
        <v>0.35552280356996641</v>
      </c>
    </row>
    <row r="12" spans="1:27" x14ac:dyDescent="0.25">
      <c r="A12" s="28">
        <v>27</v>
      </c>
      <c r="B12" s="30">
        <f>'MCAC Monthly Total'!B12/'MCAC Monthly Total'!B16</f>
        <v>0.17216253590043612</v>
      </c>
      <c r="C12" s="30">
        <f>'MCAC Monthly Total'!C12/'MCAC Monthly Total'!C16</f>
        <v>0.13700876749731833</v>
      </c>
      <c r="D12" s="30">
        <f>'MCAC Monthly Total'!D12/'MCAC Monthly Total'!D16</f>
        <v>0.21805081532043991</v>
      </c>
      <c r="E12" s="30">
        <f>'MCAC Monthly Total'!E12/'MCAC Monthly Total'!E16</f>
        <v>9.4471790988262028E-2</v>
      </c>
      <c r="F12" s="30">
        <f>'MCAC Monthly Total'!F12/'MCAC Monthly Total'!F16</f>
        <v>0.18781521081299174</v>
      </c>
      <c r="G12" s="30">
        <f>'MCAC Monthly Total'!G12/'MCAC Monthly Total'!G16</f>
        <v>0.16626164439044147</v>
      </c>
      <c r="H12" s="30">
        <f>'MCAC Monthly Total'!H12/'MCAC Monthly Total'!H16</f>
        <v>0.14640271827448664</v>
      </c>
      <c r="I12" s="30">
        <f>'MCAC Monthly Total'!I12/'MCAC Monthly Total'!I16</f>
        <v>0.18415988156920798</v>
      </c>
      <c r="J12" s="30">
        <f>'MCAC Monthly Total'!J12/'MCAC Monthly Total'!J16</f>
        <v>0.13761969904240767</v>
      </c>
      <c r="K12" s="30">
        <f>'MCAC Monthly Total'!K12/'MCAC Monthly Total'!K16</f>
        <v>0.1768893756845564</v>
      </c>
      <c r="L12" s="30">
        <f>'MCAC Monthly Total'!L12/'MCAC Monthly Total'!L16</f>
        <v>0.14056224899598393</v>
      </c>
      <c r="M12" s="30">
        <f>'MCAC Monthly Total'!M12/'MCAC Monthly Total'!M16</f>
        <v>0.14219681303977619</v>
      </c>
      <c r="N12" s="30">
        <f>'MCAC Monthly Total'!N12/'MCAC Monthly Total'!N16</f>
        <v>0.10237358101135191</v>
      </c>
      <c r="O12" s="30">
        <f>'MCAC Monthly Total'!O12/'MCAC Monthly Total'!O16</f>
        <v>7.5859221797915155E-2</v>
      </c>
      <c r="P12" s="30">
        <f>'MCAC Monthly Total'!P12/'MCAC Monthly Total'!P16</f>
        <v>0.10716268739589117</v>
      </c>
      <c r="Q12" s="30">
        <f>'MCAC Monthly Total'!Q12/'MCAC Monthly Total'!Q16</f>
        <v>0.10576032598629376</v>
      </c>
      <c r="R12" s="30">
        <f>'MCAC Monthly Total'!R12/'MCAC Monthly Total'!R16</f>
        <v>8.5363700564971751E-2</v>
      </c>
      <c r="S12" s="30">
        <f>'MCAC Monthly Total'!S12/'MCAC Monthly Total'!S16</f>
        <v>7.4133050247699936E-2</v>
      </c>
      <c r="T12" s="30">
        <f>'MCAC Monthly Total'!T12/'MCAC Monthly Total'!T16</f>
        <v>0.18448230205666874</v>
      </c>
      <c r="U12" s="30">
        <f>'MCAC Monthly Total'!U12/'MCAC Monthly Total'!U16</f>
        <v>0.11984853821768228</v>
      </c>
      <c r="V12" s="30">
        <f>'MCAC Monthly Total'!V12/'MCAC Monthly Total'!V16</f>
        <v>0.14289170228207404</v>
      </c>
      <c r="W12" s="30">
        <f>'MCAC Monthly Total'!W12/'MCAC Monthly Total'!W16</f>
        <v>0.14309872765340634</v>
      </c>
      <c r="X12" s="30">
        <f>'MCAC Monthly Total'!X12/'MCAC Monthly Total'!X16</f>
        <v>0.33051320935429801</v>
      </c>
      <c r="Y12" s="30">
        <f>'MCAC Monthly Total'!Y12/'MCAC Monthly Total'!Y16</f>
        <v>0.20670658682634729</v>
      </c>
      <c r="Z12" s="30">
        <f>'MCAC Monthly Total'!Z12/'MCAC Monthly Total'!Z16</f>
        <v>0.25151614489427965</v>
      </c>
      <c r="AA12" s="30">
        <f>'MCAC Monthly Total'!AA12/'MCAC Monthly Total'!AA16</f>
        <v>0.16277736837795792</v>
      </c>
    </row>
    <row r="13" spans="1:27" x14ac:dyDescent="0.25">
      <c r="A13" s="28" t="s">
        <v>17</v>
      </c>
      <c r="B13" s="30">
        <f>'MCAC Monthly Total'!B13/'MCAC Monthly Total'!B16</f>
        <v>0.20448179271708683</v>
      </c>
      <c r="C13" s="30">
        <f>'MCAC Monthly Total'!C13/'MCAC Monthly Total'!C16</f>
        <v>0.20883309841050327</v>
      </c>
      <c r="D13" s="30">
        <f>'MCAC Monthly Total'!D13/'MCAC Monthly Total'!D16</f>
        <v>0.37637466818354193</v>
      </c>
      <c r="E13" s="30">
        <f>'MCAC Monthly Total'!E13/'MCAC Monthly Total'!E16</f>
        <v>0.4770920106020447</v>
      </c>
      <c r="F13" s="30">
        <f>'MCAC Monthly Total'!F13/'MCAC Monthly Total'!F16</f>
        <v>0.33165220899737746</v>
      </c>
      <c r="G13" s="30">
        <f>'MCAC Monthly Total'!G13/'MCAC Monthly Total'!G16</f>
        <v>0.35459700283515594</v>
      </c>
      <c r="H13" s="30">
        <f>'MCAC Monthly Total'!H13/'MCAC Monthly Total'!H16</f>
        <v>0.33668193233860244</v>
      </c>
      <c r="I13" s="30">
        <f>'MCAC Monthly Total'!I13/'MCAC Monthly Total'!I16</f>
        <v>0.26824574389341227</v>
      </c>
      <c r="J13" s="30">
        <f>'MCAC Monthly Total'!J13/'MCAC Monthly Total'!J16</f>
        <v>0.31874145006839943</v>
      </c>
      <c r="K13" s="30">
        <f>'MCAC Monthly Total'!K13/'MCAC Monthly Total'!K16</f>
        <v>0.275328587075575</v>
      </c>
      <c r="L13" s="30">
        <f>'MCAC Monthly Total'!L13/'MCAC Monthly Total'!L16</f>
        <v>0.20433248144091518</v>
      </c>
      <c r="M13" s="30">
        <f>'MCAC Monthly Total'!M13/'MCAC Monthly Total'!M16</f>
        <v>0.17102542269796861</v>
      </c>
      <c r="N13" s="30">
        <f>'MCAC Monthly Total'!N13/'MCAC Monthly Total'!N16</f>
        <v>0.1173374613003096</v>
      </c>
      <c r="O13" s="30">
        <f>'MCAC Monthly Total'!O13/'MCAC Monthly Total'!O16</f>
        <v>7.9161936216327791E-2</v>
      </c>
      <c r="P13" s="30">
        <f>'MCAC Monthly Total'!P13/'MCAC Monthly Total'!P16</f>
        <v>0.2065519156024431</v>
      </c>
      <c r="Q13" s="30">
        <f>'MCAC Monthly Total'!Q13/'MCAC Monthly Total'!Q16</f>
        <v>0.17429153546953138</v>
      </c>
      <c r="R13" s="30">
        <f>'MCAC Monthly Total'!R13/'MCAC Monthly Total'!R16</f>
        <v>8.801200564971752E-2</v>
      </c>
      <c r="S13" s="30">
        <f>'MCAC Monthly Total'!S13/'MCAC Monthly Total'!S16</f>
        <v>6.2898089171974522E-2</v>
      </c>
      <c r="T13" s="30">
        <f>'MCAC Monthly Total'!T13/'MCAC Monthly Total'!T16</f>
        <v>0.15914908641539413</v>
      </c>
      <c r="U13" s="30">
        <f>'MCAC Monthly Total'!U13/'MCAC Monthly Total'!U16</f>
        <v>0.18571680169073618</v>
      </c>
      <c r="V13" s="30">
        <f>'MCAC Monthly Total'!V13/'MCAC Monthly Total'!V16</f>
        <v>0.1626481735343924</v>
      </c>
      <c r="W13" s="30">
        <f>'MCAC Monthly Total'!W13/'MCAC Monthly Total'!W16</f>
        <v>0.14615880173941054</v>
      </c>
      <c r="X13" s="30">
        <f>'MCAC Monthly Total'!X13/'MCAC Monthly Total'!X16</f>
        <v>0.21246707638279191</v>
      </c>
      <c r="Y13" s="30">
        <f>'MCAC Monthly Total'!Y13/'MCAC Monthly Total'!Y16</f>
        <v>0.29964071856287428</v>
      </c>
      <c r="Z13" s="30">
        <f>'MCAC Monthly Total'!Z13/'MCAC Monthly Total'!Z16</f>
        <v>0.18873955089329619</v>
      </c>
      <c r="AA13" s="30">
        <f>'MCAC Monthly Total'!AA13/'MCAC Monthly Total'!AA16</f>
        <v>0.24727749119790388</v>
      </c>
    </row>
    <row r="14" spans="1:27" x14ac:dyDescent="0.25">
      <c r="A14" s="28">
        <v>32</v>
      </c>
      <c r="B14" s="30">
        <f>'MCAC Monthly Total'!B14/'MCAC Monthly Total'!B16</f>
        <v>7.7474027585717831E-3</v>
      </c>
      <c r="C14" s="30">
        <f>'MCAC Monthly Total'!C14/'MCAC Monthly Total'!C16</f>
        <v>0</v>
      </c>
      <c r="D14" s="30">
        <f>'MCAC Monthly Total'!D14/'MCAC Monthly Total'!D16</f>
        <v>0</v>
      </c>
      <c r="E14" s="30">
        <f>'MCAC Monthly Total'!E14/'MCAC Monthly Total'!E16</f>
        <v>0</v>
      </c>
      <c r="F14" s="30">
        <f>'MCAC Monthly Total'!F14/'MCAC Monthly Total'!F16</f>
        <v>0</v>
      </c>
      <c r="G14" s="30">
        <f>'MCAC Monthly Total'!G14/'MCAC Monthly Total'!G16</f>
        <v>0</v>
      </c>
      <c r="H14" s="30">
        <f>'MCAC Monthly Total'!H14/'MCAC Monthly Total'!H16</f>
        <v>0</v>
      </c>
      <c r="I14" s="30">
        <f>'MCAC Monthly Total'!I14/'MCAC Monthly Total'!I16</f>
        <v>0</v>
      </c>
      <c r="J14" s="30">
        <f>'MCAC Monthly Total'!J14/'MCAC Monthly Total'!J16</f>
        <v>0</v>
      </c>
      <c r="K14" s="30">
        <f>'MCAC Monthly Total'!K14/'MCAC Monthly Total'!K16</f>
        <v>0</v>
      </c>
      <c r="L14" s="30">
        <f>'MCAC Monthly Total'!L14/'MCAC Monthly Total'!L16</f>
        <v>1.3386880856760374E-3</v>
      </c>
      <c r="M14" s="30">
        <f>'MCAC Monthly Total'!M14/'MCAC Monthly Total'!M16</f>
        <v>0</v>
      </c>
      <c r="N14" s="30">
        <f>'MCAC Monthly Total'!N14/'MCAC Monthly Total'!N16</f>
        <v>1.0319917440660474E-3</v>
      </c>
      <c r="O14" s="30">
        <f>'MCAC Monthly Total'!O14/'MCAC Monthly Total'!O16</f>
        <v>0</v>
      </c>
      <c r="P14" s="30">
        <f>'MCAC Monthly Total'!P14/'MCAC Monthly Total'!P16</f>
        <v>0</v>
      </c>
      <c r="Q14" s="30">
        <f>'MCAC Monthly Total'!Q14/'MCAC Monthly Total'!Q16</f>
        <v>0</v>
      </c>
      <c r="R14" s="30">
        <f>'MCAC Monthly Total'!R14/'MCAC Monthly Total'!R16</f>
        <v>0</v>
      </c>
      <c r="S14" s="30">
        <f>'MCAC Monthly Total'!S14/'MCAC Monthly Total'!S16</f>
        <v>0</v>
      </c>
      <c r="T14" s="30">
        <f>'MCAC Monthly Total'!T14/'MCAC Monthly Total'!T16</f>
        <v>7.4145996998852505E-3</v>
      </c>
      <c r="U14" s="30">
        <f>'MCAC Monthly Total'!U14/'MCAC Monthly Total'!U16</f>
        <v>0</v>
      </c>
      <c r="V14" s="30">
        <f>'MCAC Monthly Total'!V14/'MCAC Monthly Total'!V16</f>
        <v>1.048302556245464E-2</v>
      </c>
      <c r="W14" s="30">
        <f>'MCAC Monthly Total'!W14/'MCAC Monthly Total'!W16</f>
        <v>0</v>
      </c>
      <c r="X14" s="30">
        <f>'MCAC Monthly Total'!X14/'MCAC Monthly Total'!X16</f>
        <v>2.9052597972703327E-2</v>
      </c>
      <c r="Y14" s="30">
        <f>'MCAC Monthly Total'!Y14/'MCAC Monthly Total'!Y16</f>
        <v>0</v>
      </c>
      <c r="Z14" s="30">
        <f>'MCAC Monthly Total'!Z14/'MCAC Monthly Total'!Z16</f>
        <v>2.2537288969021473E-2</v>
      </c>
      <c r="AA14" s="30">
        <f>'MCAC Monthly Total'!AA14/'MCAC Monthly Total'!AA16</f>
        <v>0</v>
      </c>
    </row>
    <row r="15" spans="1:27" x14ac:dyDescent="0.25">
      <c r="A15" s="28"/>
      <c r="B15" s="30"/>
      <c r="C15" s="30"/>
      <c r="D15" s="30"/>
      <c r="E15" s="30"/>
      <c r="F15" s="30"/>
      <c r="G15" s="30"/>
      <c r="H15" s="30"/>
      <c r="I15" s="30"/>
      <c r="J15" s="31"/>
      <c r="K15" s="31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27" x14ac:dyDescent="0.25">
      <c r="A16" s="28" t="s">
        <v>18</v>
      </c>
      <c r="B16" s="30">
        <f t="shared" ref="B16:K16" si="0">SUM(B5:B14)</f>
        <v>0.99999999999999978</v>
      </c>
      <c r="C16" s="30">
        <f t="shared" si="0"/>
        <v>1.0000000000000002</v>
      </c>
      <c r="D16" s="30">
        <f t="shared" si="0"/>
        <v>1</v>
      </c>
      <c r="E16" s="30">
        <f t="shared" si="0"/>
        <v>1</v>
      </c>
      <c r="F16" s="30">
        <f t="shared" si="0"/>
        <v>1</v>
      </c>
      <c r="G16" s="30">
        <f t="shared" si="0"/>
        <v>1</v>
      </c>
      <c r="H16" s="30">
        <f t="shared" si="0"/>
        <v>1</v>
      </c>
      <c r="I16" s="30">
        <f t="shared" si="0"/>
        <v>1</v>
      </c>
      <c r="J16" s="30">
        <f t="shared" si="0"/>
        <v>1</v>
      </c>
      <c r="K16" s="30">
        <f t="shared" si="0"/>
        <v>1</v>
      </c>
      <c r="L16" s="30">
        <f t="shared" ref="L16:M16" si="1">SUM(L5:L14)</f>
        <v>1</v>
      </c>
      <c r="M16" s="30">
        <f t="shared" si="1"/>
        <v>0.99999999999999989</v>
      </c>
      <c r="N16" s="30">
        <f t="shared" ref="N16:S16" si="2">SUM(N5:N14)</f>
        <v>1</v>
      </c>
      <c r="O16" s="30">
        <f t="shared" si="2"/>
        <v>1</v>
      </c>
      <c r="P16" s="30">
        <f t="shared" si="2"/>
        <v>1</v>
      </c>
      <c r="Q16" s="30">
        <f t="shared" si="2"/>
        <v>1</v>
      </c>
      <c r="R16" s="30">
        <f t="shared" si="2"/>
        <v>1</v>
      </c>
      <c r="S16" s="30">
        <f t="shared" si="2"/>
        <v>0.99999999999999989</v>
      </c>
      <c r="T16" s="30">
        <f t="shared" ref="T16:Y16" si="3">SUM(T5:T14)</f>
        <v>1</v>
      </c>
      <c r="U16" s="30">
        <f t="shared" si="3"/>
        <v>1</v>
      </c>
      <c r="V16" s="30">
        <f t="shared" si="3"/>
        <v>1.0000000000000002</v>
      </c>
      <c r="W16" s="30">
        <f t="shared" si="3"/>
        <v>1</v>
      </c>
      <c r="X16" s="30">
        <f t="shared" si="3"/>
        <v>1</v>
      </c>
      <c r="Y16" s="30">
        <f t="shared" si="3"/>
        <v>1</v>
      </c>
      <c r="Z16" s="30">
        <f t="shared" ref="Z16:AA16" si="4">SUM(Z5:Z14)</f>
        <v>1</v>
      </c>
      <c r="AA16" s="30">
        <f t="shared" si="4"/>
        <v>1</v>
      </c>
    </row>
  </sheetData>
  <mergeCells count="13">
    <mergeCell ref="L3:M3"/>
    <mergeCell ref="B3:C3"/>
    <mergeCell ref="D3:E3"/>
    <mergeCell ref="F3:G3"/>
    <mergeCell ref="H3:I3"/>
    <mergeCell ref="J3:K3"/>
    <mergeCell ref="Z3:AA3"/>
    <mergeCell ref="N3:O3"/>
    <mergeCell ref="P3:Q3"/>
    <mergeCell ref="R3:S3"/>
    <mergeCell ref="T3:U3"/>
    <mergeCell ref="V3:W3"/>
    <mergeCell ref="X3:Y3"/>
  </mergeCells>
  <printOptions horizontalCentered="1" verticalCentered="1"/>
  <pageMargins left="0.2" right="0.2" top="0" bottom="0.25" header="0" footer="0"/>
  <pageSetup scale="5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MCAC Monthly Total</vt:lpstr>
      <vt:lpstr>MCAC Monthly Pct </vt:lpstr>
      <vt:lpstr>'MCAC Monthly Pct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2020-12-14T21:36:06Z</cp:lastPrinted>
  <dcterms:created xsi:type="dcterms:W3CDTF">2020-10-11T12:41:05Z</dcterms:created>
  <dcterms:modified xsi:type="dcterms:W3CDTF">2022-01-18T13:21:17Z</dcterms:modified>
</cp:coreProperties>
</file>